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4" i="1"/>
  <c r="F14"/>
  <c r="H9"/>
  <c r="F9"/>
  <c r="H39"/>
  <c r="F63"/>
  <c r="H64"/>
  <c r="F64"/>
  <c r="J49"/>
  <c r="J52"/>
  <c r="J47"/>
  <c r="I49"/>
  <c r="I44"/>
  <c r="J44" s="1"/>
  <c r="G49"/>
  <c r="G44"/>
  <c r="H63"/>
  <c r="J60"/>
  <c r="H65" l="1"/>
  <c r="H62" s="1"/>
  <c r="F65"/>
  <c r="F62" s="1"/>
  <c r="J15"/>
  <c r="J61"/>
  <c r="J59"/>
  <c r="J57"/>
  <c r="J11"/>
  <c r="J12"/>
  <c r="J16"/>
  <c r="J17"/>
  <c r="J22"/>
  <c r="J27"/>
  <c r="J32"/>
  <c r="J37"/>
  <c r="J41"/>
  <c r="J42"/>
  <c r="F39"/>
  <c r="H29"/>
  <c r="F29"/>
  <c r="J54" l="1"/>
  <c r="J9"/>
  <c r="J14"/>
  <c r="J19"/>
  <c r="J24"/>
  <c r="J29"/>
  <c r="J34"/>
  <c r="J39"/>
  <c r="J65"/>
  <c r="J64"/>
  <c r="J62" l="1"/>
</calcChain>
</file>

<file path=xl/sharedStrings.xml><?xml version="1.0" encoding="utf-8"?>
<sst xmlns="http://schemas.openxmlformats.org/spreadsheetml/2006/main" count="84" uniqueCount="34">
  <si>
    <t>№</t>
  </si>
  <si>
    <t>Источник финансирования</t>
  </si>
  <si>
    <t>Предусмотрено к финансированию на текущий год</t>
  </si>
  <si>
    <t>ВСЕГО</t>
  </si>
  <si>
    <t>Федеральный бюджет</t>
  </si>
  <si>
    <t>Краевой бюджет</t>
  </si>
  <si>
    <t>Местный бюджет</t>
  </si>
  <si>
    <t xml:space="preserve">Внебюджетные источники </t>
  </si>
  <si>
    <t xml:space="preserve">Начальник финансового управления администрации Грачевского муниципального района </t>
  </si>
  <si>
    <t>Уровень освоения финансовых средств, выделенных на реализацию мероприятий муниципальных  программ</t>
  </si>
  <si>
    <t>Расходы на реализацию муниципальной  программы  Грачевского муниципального района Ставропольского края "Развитие образования в  Грачевском  муниципальном  районе Ставропольского края "</t>
  </si>
  <si>
    <t>Расходы на реализацию муниципальной  программы  Грачевского муниципального района Ставропольского края "Культура  Грачевского  муниципального  района Ставропольского края "</t>
  </si>
  <si>
    <t>Расходы на реализацию муниципальной  программы  Грачевского муниципального района Ставропольского края "Молодежь  Грачевского  муниципального  района Ставропольского края "</t>
  </si>
  <si>
    <t>Расходы на реализацию муниципальной  программы  Грачевского муниципального района Ставропольского края "Развитие физической культуры и спорта в  Грачевском  муниципальном  районе Ставропольского края "</t>
  </si>
  <si>
    <t>Расходы на реализацию муниципальной  программы  Грачевского муниципального района Ставропольского края "Развитие транспортной системы и обеспечение безопасности дорожного движения на территории   Грачевского  муниципального  района Ставропольского края "</t>
  </si>
  <si>
    <t>Расходы на реализацию муниципальной  программы  Грачевского муниципального района Ставропольского края "Развитие экономики   Грачевского  муниципального  района Ставропольского края "</t>
  </si>
  <si>
    <t>Расходы на реализацию муниципальной  программы  Грачевского муниципального района Ставропольского края "Управление финансами   Грачевского  муниципального  района Ставропольского края "</t>
  </si>
  <si>
    <t>И Т О Г О :</t>
  </si>
  <si>
    <t>Наименование муниципальной  программы</t>
  </si>
  <si>
    <t>Кассовое исполнение  программы</t>
  </si>
  <si>
    <t xml:space="preserve">           ГРАЧЕВСКОГО   МУНИЦИПАЛЬНОГО   РАЙОНА   СТАВРОПОЛЬСКОГО   КРАЯ  </t>
  </si>
  <si>
    <t>Расходы на реализацию муниципальной  программы  Грачевского муниципального района Ставропольского края "Доступная среда в   Грачевском  муниципальном  районе Ставропольского края  на 2013-2015 г.г."</t>
  </si>
  <si>
    <t>(тыс.руб.)</t>
  </si>
  <si>
    <t>В.В.Панфилова</t>
  </si>
  <si>
    <t>Расходы на реализацию муниципальной  программы  Грачевского муниципального района Ставропольского края "Энергосбережение и повышение энергетической эффективности на территории Грачевского района Ставропольского края на 2016-2018 годы"</t>
  </si>
  <si>
    <t>Расходы на реализацию муниципальной  программы  Грачевского муниципального района Ставропольского края "Построение и развитие на территории Грачевского муниципального района аппаратно-программного комплекса "Безопасный город" и входящие в него подсистемы"</t>
  </si>
  <si>
    <r>
      <rPr>
        <sz val="11"/>
        <color theme="1"/>
        <rFont val="Calibri"/>
        <family val="2"/>
        <charset val="204"/>
        <scheme val="minor"/>
      </rPr>
      <t>культура</t>
    </r>
    <r>
      <rPr>
        <sz val="9"/>
        <color theme="1"/>
        <rFont val="Calibri"/>
        <family val="2"/>
        <charset val="204"/>
        <scheme val="minor"/>
      </rPr>
      <t xml:space="preserve"> (022022,)</t>
    </r>
  </si>
  <si>
    <r>
      <rPr>
        <sz val="11"/>
        <color theme="1"/>
        <rFont val="Calibri"/>
        <family val="2"/>
        <charset val="204"/>
        <scheme val="minor"/>
      </rPr>
      <t>образование</t>
    </r>
    <r>
      <rPr>
        <sz val="9"/>
        <color theme="1"/>
        <rFont val="Calibri"/>
        <family val="2"/>
        <charset val="204"/>
        <scheme val="minor"/>
      </rPr>
      <t xml:space="preserve"> (011062)</t>
    </r>
  </si>
  <si>
    <r>
      <rPr>
        <sz val="11"/>
        <color theme="1"/>
        <rFont val="Calibri"/>
        <family val="2"/>
        <charset val="204"/>
        <scheme val="minor"/>
      </rPr>
      <t>УТСЗН</t>
    </r>
    <r>
      <rPr>
        <sz val="9"/>
        <color theme="1"/>
        <rFont val="Calibri"/>
        <family val="2"/>
        <charset val="204"/>
        <scheme val="minor"/>
      </rPr>
      <t xml:space="preserve"> (53100)</t>
    </r>
  </si>
  <si>
    <t>Уровень освоения финансовых средств, выделенных на реализацию мероприятий муниципальных программ      за  2016 год</t>
  </si>
  <si>
    <t>на 01 октября    2016 года</t>
  </si>
  <si>
    <t>(20250)</t>
  </si>
  <si>
    <t>в том числе:   (0270)</t>
  </si>
  <si>
    <t>(0270)</t>
  </si>
</sst>
</file>

<file path=xl/styles.xml><?xml version="1.0" encoding="utf-8"?>
<styleSheet xmlns="http://schemas.openxmlformats.org/spreadsheetml/2006/main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_р_._-;\-* #,##0.0_р_._-;_-* &quot;-&quot;?_р_._-;_-@_-"/>
    <numFmt numFmtId="165" formatCode="_-* #,##0.0&quot;р.&quot;_-;\-* #,##0.0&quot;р.&quot;_-;_-* &quot;-&quot;?&quot;р.&quot;_-;_-@_-"/>
    <numFmt numFmtId="166" formatCode="_-* #,##0.0_р_._-;\-* #,##0.0_р_._-;_-* &quot;-&quot;??_р_._-;_-@_-"/>
    <numFmt numFmtId="167" formatCode="0.0"/>
  </numFmts>
  <fonts count="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42">
    <xf numFmtId="0" fontId="0" fillId="0" borderId="0" xfId="0"/>
    <xf numFmtId="1" fontId="0" fillId="0" borderId="0" xfId="0" applyNumberFormat="1"/>
    <xf numFmtId="0" fontId="0" fillId="0" borderId="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0" fillId="0" borderId="0" xfId="0" applyAlignment="1">
      <alignment horizontal="left" wrapText="1"/>
    </xf>
    <xf numFmtId="0" fontId="0" fillId="0" borderId="37" xfId="0" applyBorder="1" applyAlignment="1">
      <alignment horizontal="center"/>
    </xf>
    <xf numFmtId="0" fontId="0" fillId="0" borderId="20" xfId="0" applyBorder="1"/>
    <xf numFmtId="0" fontId="0" fillId="0" borderId="38" xfId="0" applyBorder="1" applyAlignment="1">
      <alignment horizontal="center"/>
    </xf>
    <xf numFmtId="10" fontId="0" fillId="0" borderId="37" xfId="1" applyNumberFormat="1" applyFont="1" applyBorder="1" applyAlignment="1">
      <alignment horizontal="center"/>
    </xf>
    <xf numFmtId="10" fontId="0" fillId="0" borderId="39" xfId="1" applyNumberFormat="1" applyFont="1" applyBorder="1" applyAlignment="1">
      <alignment horizontal="center"/>
    </xf>
    <xf numFmtId="10" fontId="0" fillId="0" borderId="40" xfId="1" applyNumberFormat="1" applyFont="1" applyBorder="1" applyAlignment="1">
      <alignment horizontal="center"/>
    </xf>
    <xf numFmtId="10" fontId="0" fillId="0" borderId="41" xfId="1" applyNumberFormat="1" applyFont="1" applyBorder="1" applyAlignment="1">
      <alignment horizontal="center"/>
    </xf>
    <xf numFmtId="10" fontId="0" fillId="0" borderId="17" xfId="1" applyNumberFormat="1" applyFont="1" applyBorder="1" applyAlignment="1">
      <alignment horizontal="center"/>
    </xf>
    <xf numFmtId="0" fontId="0" fillId="0" borderId="17" xfId="0" applyBorder="1"/>
    <xf numFmtId="10" fontId="0" fillId="0" borderId="19" xfId="1" applyNumberFormat="1" applyFont="1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0" fontId="6" fillId="0" borderId="33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164" fontId="6" fillId="0" borderId="36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2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64" fontId="6" fillId="0" borderId="5" xfId="2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64" fontId="0" fillId="0" borderId="3" xfId="0" applyNumberFormat="1" applyBorder="1" applyAlignment="1">
      <alignment horizontal="center"/>
    </xf>
    <xf numFmtId="0" fontId="0" fillId="0" borderId="31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164" fontId="0" fillId="0" borderId="32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167" fontId="0" fillId="0" borderId="29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0" fontId="0" fillId="0" borderId="43" xfId="0" applyNumberFormat="1" applyBorder="1" applyAlignment="1">
      <alignment horizontal="center"/>
    </xf>
    <xf numFmtId="167" fontId="0" fillId="0" borderId="32" xfId="0" applyNumberFormat="1" applyBorder="1" applyAlignment="1">
      <alignment horizontal="center"/>
    </xf>
    <xf numFmtId="10" fontId="0" fillId="0" borderId="45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2" fontId="6" fillId="0" borderId="44" xfId="0" applyNumberFormat="1" applyFont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166" fontId="0" fillId="0" borderId="8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" fontId="0" fillId="0" borderId="10" xfId="0" applyNumberForma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1" fontId="0" fillId="0" borderId="21" xfId="0" applyNumberForma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12" xfId="0" applyNumberFormat="1" applyBorder="1" applyAlignment="1">
      <alignment horizontal="left"/>
    </xf>
    <xf numFmtId="165" fontId="0" fillId="0" borderId="13" xfId="0" applyNumberForma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164" fontId="0" fillId="0" borderId="26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166" fontId="0" fillId="0" borderId="34" xfId="0" applyNumberFormat="1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0" fontId="6" fillId="0" borderId="30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6" xfId="0" applyBorder="1" applyAlignment="1">
      <alignment horizontal="left"/>
    </xf>
    <xf numFmtId="0" fontId="2" fillId="0" borderId="0" xfId="0" applyFont="1" applyAlignment="1">
      <alignment horizontal="center"/>
    </xf>
    <xf numFmtId="166" fontId="0" fillId="0" borderId="33" xfId="0" applyNumberForma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0"/>
  <sheetViews>
    <sheetView tabSelected="1" zoomScale="84" zoomScaleNormal="84" workbookViewId="0">
      <selection activeCell="F66" sqref="F66:G66"/>
    </sheetView>
  </sheetViews>
  <sheetFormatPr defaultRowHeight="15"/>
  <cols>
    <col min="3" max="3" width="37.28515625" customWidth="1"/>
    <col min="4" max="4" width="0.28515625" customWidth="1"/>
    <col min="5" max="5" width="26.85546875" customWidth="1"/>
    <col min="6" max="6" width="9.140625" hidden="1" customWidth="1"/>
    <col min="7" max="7" width="19.42578125" customWidth="1"/>
    <col min="8" max="8" width="9.5703125" hidden="1" customWidth="1"/>
    <col min="9" max="9" width="13.7109375" customWidth="1"/>
    <col min="10" max="10" width="27.5703125" customWidth="1"/>
    <col min="11" max="11" width="0.7109375" hidden="1" customWidth="1"/>
  </cols>
  <sheetData>
    <row r="1" spans="1:14" ht="39" customHeight="1">
      <c r="A1" s="131" t="s">
        <v>9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4" ht="10.5" customHeight="1">
      <c r="H2" s="1"/>
    </row>
    <row r="3" spans="1:14" ht="18.75">
      <c r="C3" s="8" t="s">
        <v>20</v>
      </c>
      <c r="D3" s="8"/>
      <c r="E3" s="8"/>
      <c r="F3" s="8"/>
      <c r="G3" s="8"/>
      <c r="H3" s="9"/>
      <c r="I3" s="8"/>
    </row>
    <row r="4" spans="1:14" ht="18.75">
      <c r="C4" s="136" t="s">
        <v>30</v>
      </c>
      <c r="D4" s="136"/>
      <c r="E4" s="136"/>
      <c r="F4" s="136"/>
      <c r="G4" s="136"/>
      <c r="H4" s="1"/>
    </row>
    <row r="5" spans="1:14" ht="19.5" customHeight="1" thickBot="1">
      <c r="H5" s="1"/>
      <c r="J5" t="s">
        <v>22</v>
      </c>
    </row>
    <row r="6" spans="1:14">
      <c r="A6" s="81" t="s">
        <v>0</v>
      </c>
      <c r="B6" s="84" t="s">
        <v>18</v>
      </c>
      <c r="C6" s="85"/>
      <c r="D6" s="84" t="s">
        <v>1</v>
      </c>
      <c r="E6" s="85"/>
      <c r="F6" s="84" t="s">
        <v>2</v>
      </c>
      <c r="G6" s="85"/>
      <c r="H6" s="90" t="s">
        <v>19</v>
      </c>
      <c r="I6" s="91"/>
      <c r="J6" s="94" t="s">
        <v>29</v>
      </c>
      <c r="K6" s="2"/>
      <c r="L6" s="2"/>
      <c r="M6" s="2"/>
      <c r="N6" s="2"/>
    </row>
    <row r="7" spans="1:14">
      <c r="A7" s="82"/>
      <c r="B7" s="86"/>
      <c r="C7" s="87"/>
      <c r="D7" s="86"/>
      <c r="E7" s="87"/>
      <c r="F7" s="86"/>
      <c r="G7" s="87"/>
      <c r="H7" s="86"/>
      <c r="I7" s="92"/>
      <c r="J7" s="95"/>
      <c r="K7" s="2"/>
      <c r="L7" s="2"/>
      <c r="M7" s="2"/>
      <c r="N7" s="2"/>
    </row>
    <row r="8" spans="1:14" ht="79.5" customHeight="1" thickBot="1">
      <c r="A8" s="83"/>
      <c r="B8" s="88"/>
      <c r="C8" s="89"/>
      <c r="D8" s="88"/>
      <c r="E8" s="89"/>
      <c r="F8" s="88"/>
      <c r="G8" s="89"/>
      <c r="H8" s="88"/>
      <c r="I8" s="93"/>
      <c r="J8" s="96"/>
      <c r="K8" s="2"/>
      <c r="L8" s="2"/>
      <c r="M8" s="2"/>
      <c r="N8" s="2"/>
    </row>
    <row r="9" spans="1:14">
      <c r="A9" s="81">
        <v>1</v>
      </c>
      <c r="B9" s="75" t="s">
        <v>10</v>
      </c>
      <c r="C9" s="76"/>
      <c r="D9" s="73" t="s">
        <v>3</v>
      </c>
      <c r="E9" s="74"/>
      <c r="F9" s="103">
        <f>SUM(F10:G12)</f>
        <v>349414</v>
      </c>
      <c r="G9" s="103"/>
      <c r="H9" s="103">
        <f>SUM(H10:I12)</f>
        <v>232296</v>
      </c>
      <c r="I9" s="103"/>
      <c r="J9" s="16">
        <f>SUM(H9/F9*100%)</f>
        <v>0.66481594898887852</v>
      </c>
      <c r="K9" s="2"/>
      <c r="L9" s="2"/>
      <c r="M9" s="2"/>
      <c r="N9" s="2"/>
    </row>
    <row r="10" spans="1:14">
      <c r="A10" s="82"/>
      <c r="B10" s="64"/>
      <c r="C10" s="63"/>
      <c r="D10" s="69" t="s">
        <v>4</v>
      </c>
      <c r="E10" s="70"/>
      <c r="F10" s="105">
        <v>1804.9</v>
      </c>
      <c r="G10" s="106"/>
      <c r="H10" s="105">
        <v>1119.2</v>
      </c>
      <c r="I10" s="111"/>
      <c r="J10" s="14"/>
      <c r="K10" s="2"/>
      <c r="L10" s="2"/>
      <c r="M10" s="2"/>
      <c r="N10" s="2"/>
    </row>
    <row r="11" spans="1:14">
      <c r="A11" s="82"/>
      <c r="B11" s="64"/>
      <c r="C11" s="63"/>
      <c r="D11" s="69" t="s">
        <v>5</v>
      </c>
      <c r="E11" s="70"/>
      <c r="F11" s="105">
        <v>208091.4</v>
      </c>
      <c r="G11" s="106"/>
      <c r="H11" s="105">
        <v>139364.4</v>
      </c>
      <c r="I11" s="111"/>
      <c r="J11" s="14">
        <f>SUM(H11/F11*100%)</f>
        <v>0.66972686040845508</v>
      </c>
      <c r="K11" s="2"/>
      <c r="L11" s="2"/>
      <c r="M11" s="2"/>
      <c r="N11" s="2"/>
    </row>
    <row r="12" spans="1:14">
      <c r="A12" s="82"/>
      <c r="B12" s="64"/>
      <c r="C12" s="63"/>
      <c r="D12" s="69" t="s">
        <v>6</v>
      </c>
      <c r="E12" s="70"/>
      <c r="F12" s="105">
        <v>139517.70000000001</v>
      </c>
      <c r="G12" s="106"/>
      <c r="H12" s="105">
        <v>91812.4</v>
      </c>
      <c r="I12" s="106"/>
      <c r="J12" s="14">
        <f>SUM(H12/F12*100%)</f>
        <v>0.65806990797583376</v>
      </c>
      <c r="K12" s="2"/>
      <c r="L12" s="2"/>
      <c r="M12" s="2"/>
      <c r="N12" s="2"/>
    </row>
    <row r="13" spans="1:14" ht="28.5" customHeight="1" thickBot="1">
      <c r="A13" s="83"/>
      <c r="B13" s="65"/>
      <c r="C13" s="66"/>
      <c r="D13" s="71" t="s">
        <v>7</v>
      </c>
      <c r="E13" s="72"/>
      <c r="F13" s="109"/>
      <c r="G13" s="112"/>
      <c r="H13" s="109"/>
      <c r="I13" s="110"/>
      <c r="J13" s="13"/>
      <c r="K13" s="2"/>
      <c r="L13" s="2"/>
      <c r="M13" s="2"/>
      <c r="N13" s="2"/>
    </row>
    <row r="14" spans="1:14">
      <c r="A14" s="81">
        <v>2</v>
      </c>
      <c r="B14" s="75" t="s">
        <v>11</v>
      </c>
      <c r="C14" s="76"/>
      <c r="D14" s="73" t="s">
        <v>3</v>
      </c>
      <c r="E14" s="74"/>
      <c r="F14" s="103">
        <f>SUM(F15:G18)</f>
        <v>29456.7</v>
      </c>
      <c r="G14" s="103"/>
      <c r="H14" s="103">
        <f>SUM(H15:I18)</f>
        <v>21144.5</v>
      </c>
      <c r="I14" s="103"/>
      <c r="J14" s="16">
        <f>SUM(H14/F14*100%)</f>
        <v>0.71781632022595876</v>
      </c>
      <c r="K14" s="2"/>
      <c r="L14" s="2"/>
      <c r="M14" s="2"/>
      <c r="N14" s="2"/>
    </row>
    <row r="15" spans="1:14">
      <c r="A15" s="82"/>
      <c r="B15" s="64"/>
      <c r="C15" s="63"/>
      <c r="D15" s="69" t="s">
        <v>4</v>
      </c>
      <c r="E15" s="70"/>
      <c r="F15" s="105">
        <v>161.1</v>
      </c>
      <c r="G15" s="106"/>
      <c r="H15" s="105">
        <v>150</v>
      </c>
      <c r="I15" s="111"/>
      <c r="J15" s="14">
        <f>SUM(H15/F15*100%)</f>
        <v>0.93109869646182497</v>
      </c>
      <c r="K15" s="2"/>
      <c r="L15" s="2"/>
      <c r="M15" s="2"/>
      <c r="N15" s="2"/>
    </row>
    <row r="16" spans="1:14">
      <c r="A16" s="82"/>
      <c r="B16" s="64"/>
      <c r="C16" s="63"/>
      <c r="D16" s="69" t="s">
        <v>5</v>
      </c>
      <c r="E16" s="70"/>
      <c r="F16" s="105">
        <v>570.9</v>
      </c>
      <c r="G16" s="106"/>
      <c r="H16" s="105">
        <v>385.1</v>
      </c>
      <c r="I16" s="111"/>
      <c r="J16" s="14">
        <f>SUM(H16/F16*100%)</f>
        <v>0.67454895778595203</v>
      </c>
      <c r="K16" s="2"/>
      <c r="L16" s="2"/>
      <c r="M16" s="2"/>
      <c r="N16" s="2"/>
    </row>
    <row r="17" spans="1:14">
      <c r="A17" s="82"/>
      <c r="B17" s="64"/>
      <c r="C17" s="63"/>
      <c r="D17" s="69" t="s">
        <v>6</v>
      </c>
      <c r="E17" s="70"/>
      <c r="F17" s="105">
        <v>28724.7</v>
      </c>
      <c r="G17" s="106"/>
      <c r="H17" s="105">
        <v>20609.400000000001</v>
      </c>
      <c r="I17" s="106"/>
      <c r="J17" s="14">
        <f>SUM(H17/F17*100%)</f>
        <v>0.71748007812092041</v>
      </c>
      <c r="K17" s="2"/>
      <c r="L17" s="2"/>
      <c r="M17" s="2"/>
      <c r="N17" s="2"/>
    </row>
    <row r="18" spans="1:14" ht="20.25" customHeight="1" thickBot="1">
      <c r="A18" s="83"/>
      <c r="B18" s="65"/>
      <c r="C18" s="66"/>
      <c r="D18" s="71" t="s">
        <v>7</v>
      </c>
      <c r="E18" s="72"/>
      <c r="F18" s="113"/>
      <c r="G18" s="114"/>
      <c r="H18" s="113"/>
      <c r="I18" s="117"/>
      <c r="J18" s="13"/>
      <c r="K18" s="2"/>
      <c r="L18" s="2"/>
      <c r="M18" s="2"/>
      <c r="N18" s="2"/>
    </row>
    <row r="19" spans="1:14">
      <c r="A19" s="81">
        <v>3</v>
      </c>
      <c r="B19" s="75" t="s">
        <v>12</v>
      </c>
      <c r="C19" s="76"/>
      <c r="D19" s="73" t="s">
        <v>3</v>
      </c>
      <c r="E19" s="74"/>
      <c r="F19" s="103">
        <v>1262.2</v>
      </c>
      <c r="G19" s="103"/>
      <c r="H19" s="103">
        <v>832.9</v>
      </c>
      <c r="I19" s="104"/>
      <c r="J19" s="16">
        <f>SUM(H19/F19*100%)</f>
        <v>0.65987957534463626</v>
      </c>
      <c r="K19" s="2"/>
      <c r="L19" s="2"/>
      <c r="M19" s="2"/>
      <c r="N19" s="2"/>
    </row>
    <row r="20" spans="1:14">
      <c r="A20" s="82"/>
      <c r="B20" s="64"/>
      <c r="C20" s="63"/>
      <c r="D20" s="69" t="s">
        <v>4</v>
      </c>
      <c r="E20" s="70"/>
      <c r="F20" s="105"/>
      <c r="G20" s="106"/>
      <c r="H20" s="105"/>
      <c r="I20" s="111"/>
      <c r="J20" s="11"/>
      <c r="K20" s="2"/>
      <c r="L20" s="2"/>
      <c r="M20" s="2"/>
      <c r="N20" s="2"/>
    </row>
    <row r="21" spans="1:14">
      <c r="A21" s="82"/>
      <c r="B21" s="64"/>
      <c r="C21" s="63"/>
      <c r="D21" s="69" t="s">
        <v>5</v>
      </c>
      <c r="E21" s="70"/>
      <c r="F21" s="105"/>
      <c r="G21" s="106"/>
      <c r="H21" s="105"/>
      <c r="I21" s="111"/>
      <c r="J21" s="11"/>
      <c r="K21" s="2"/>
      <c r="L21" s="2"/>
      <c r="M21" s="2"/>
      <c r="N21" s="2"/>
    </row>
    <row r="22" spans="1:14">
      <c r="A22" s="82"/>
      <c r="B22" s="64"/>
      <c r="C22" s="63"/>
      <c r="D22" s="69" t="s">
        <v>6</v>
      </c>
      <c r="E22" s="70"/>
      <c r="F22" s="105">
        <v>1262.2</v>
      </c>
      <c r="G22" s="106"/>
      <c r="H22" s="119">
        <v>832.9</v>
      </c>
      <c r="I22" s="120"/>
      <c r="J22" s="14">
        <f>SUM(H22/F22*100%)</f>
        <v>0.65987957534463626</v>
      </c>
      <c r="K22" s="2"/>
      <c r="L22" s="2"/>
      <c r="M22" s="2"/>
      <c r="N22" s="2"/>
    </row>
    <row r="23" spans="1:14" ht="24" customHeight="1" thickBot="1">
      <c r="A23" s="83"/>
      <c r="B23" s="65"/>
      <c r="C23" s="66"/>
      <c r="D23" s="71" t="s">
        <v>7</v>
      </c>
      <c r="E23" s="72"/>
      <c r="F23" s="113"/>
      <c r="G23" s="114"/>
      <c r="H23" s="121"/>
      <c r="I23" s="113"/>
      <c r="J23" s="13"/>
      <c r="K23" s="2"/>
      <c r="L23" s="2"/>
      <c r="M23" s="2"/>
      <c r="N23" s="2"/>
    </row>
    <row r="24" spans="1:14">
      <c r="A24" s="81">
        <v>4</v>
      </c>
      <c r="B24" s="75" t="s">
        <v>13</v>
      </c>
      <c r="C24" s="76"/>
      <c r="D24" s="73" t="s">
        <v>3</v>
      </c>
      <c r="E24" s="74"/>
      <c r="F24" s="103">
        <v>5940.1</v>
      </c>
      <c r="G24" s="103"/>
      <c r="H24" s="104">
        <v>4395.3</v>
      </c>
      <c r="I24" s="118"/>
      <c r="J24" s="16">
        <f>SUM(H24/F24*100%)</f>
        <v>0.73993703809700173</v>
      </c>
      <c r="K24" s="2"/>
      <c r="L24" s="2"/>
      <c r="M24" s="2"/>
      <c r="N24" s="2"/>
    </row>
    <row r="25" spans="1:14">
      <c r="A25" s="82"/>
      <c r="B25" s="64"/>
      <c r="C25" s="63"/>
      <c r="D25" s="69" t="s">
        <v>4</v>
      </c>
      <c r="E25" s="70"/>
      <c r="F25" s="105"/>
      <c r="G25" s="106"/>
      <c r="H25" s="105"/>
      <c r="I25" s="111"/>
      <c r="J25" s="11"/>
      <c r="K25" s="2"/>
      <c r="L25" s="2"/>
      <c r="M25" s="2"/>
      <c r="N25" s="2"/>
    </row>
    <row r="26" spans="1:14">
      <c r="A26" s="82"/>
      <c r="B26" s="64"/>
      <c r="C26" s="63"/>
      <c r="D26" s="69" t="s">
        <v>5</v>
      </c>
      <c r="E26" s="70"/>
      <c r="F26" s="105"/>
      <c r="G26" s="106"/>
      <c r="H26" s="105"/>
      <c r="I26" s="111"/>
      <c r="J26" s="21"/>
      <c r="K26" s="2"/>
      <c r="L26" s="2"/>
      <c r="M26" s="2"/>
      <c r="N26" s="2"/>
    </row>
    <row r="27" spans="1:14">
      <c r="A27" s="82"/>
      <c r="B27" s="64"/>
      <c r="C27" s="63"/>
      <c r="D27" s="69" t="s">
        <v>6</v>
      </c>
      <c r="E27" s="70"/>
      <c r="F27" s="105">
        <v>5940.1</v>
      </c>
      <c r="G27" s="106"/>
      <c r="H27" s="119">
        <v>4395.3</v>
      </c>
      <c r="I27" s="120"/>
      <c r="J27" s="14">
        <f>SUM(H27/F27*100%)</f>
        <v>0.73993703809700173</v>
      </c>
      <c r="K27" s="2"/>
      <c r="L27" s="2"/>
      <c r="M27" s="2"/>
      <c r="N27" s="2"/>
    </row>
    <row r="28" spans="1:14" ht="15.75" thickBot="1">
      <c r="A28" s="83"/>
      <c r="B28" s="65"/>
      <c r="C28" s="66"/>
      <c r="D28" s="71" t="s">
        <v>7</v>
      </c>
      <c r="E28" s="72"/>
      <c r="F28" s="113"/>
      <c r="G28" s="114"/>
      <c r="H28" s="121"/>
      <c r="I28" s="113"/>
      <c r="J28" s="13"/>
      <c r="K28" s="2"/>
      <c r="L28" s="2"/>
      <c r="M28" s="2"/>
      <c r="N28" s="2"/>
    </row>
    <row r="29" spans="1:14">
      <c r="A29" s="81">
        <v>5</v>
      </c>
      <c r="B29" s="75" t="s">
        <v>14</v>
      </c>
      <c r="C29" s="76"/>
      <c r="D29" s="107" t="s">
        <v>3</v>
      </c>
      <c r="E29" s="108"/>
      <c r="F29" s="103">
        <f>SUM(F30:G32)</f>
        <v>6992.2</v>
      </c>
      <c r="G29" s="103"/>
      <c r="H29" s="104">
        <f>SUM(H30:I32)</f>
        <v>125.9</v>
      </c>
      <c r="I29" s="118"/>
      <c r="J29" s="16">
        <f>SUM(H29/F29*100%)</f>
        <v>1.8005777866765826E-2</v>
      </c>
      <c r="K29" s="2"/>
      <c r="L29" s="2"/>
      <c r="M29" s="2"/>
      <c r="N29" s="2"/>
    </row>
    <row r="30" spans="1:14">
      <c r="A30" s="82"/>
      <c r="B30" s="64"/>
      <c r="C30" s="63"/>
      <c r="D30" s="69" t="s">
        <v>4</v>
      </c>
      <c r="E30" s="70"/>
      <c r="F30" s="105"/>
      <c r="G30" s="106"/>
      <c r="H30" s="105"/>
      <c r="I30" s="111"/>
      <c r="J30" s="11"/>
      <c r="K30" s="2"/>
      <c r="L30" s="2"/>
      <c r="M30" s="2"/>
      <c r="N30" s="2"/>
    </row>
    <row r="31" spans="1:14">
      <c r="A31" s="82"/>
      <c r="B31" s="64"/>
      <c r="C31" s="63"/>
      <c r="D31" s="69" t="s">
        <v>5</v>
      </c>
      <c r="E31" s="70"/>
      <c r="F31" s="105"/>
      <c r="G31" s="106"/>
      <c r="H31" s="105"/>
      <c r="I31" s="111"/>
      <c r="J31" s="11"/>
      <c r="K31" s="2"/>
      <c r="L31" s="2"/>
      <c r="M31" s="2"/>
      <c r="N31" s="2"/>
    </row>
    <row r="32" spans="1:14">
      <c r="A32" s="82"/>
      <c r="B32" s="64"/>
      <c r="C32" s="63"/>
      <c r="D32" s="69" t="s">
        <v>6</v>
      </c>
      <c r="E32" s="70"/>
      <c r="F32" s="105">
        <v>6992.2</v>
      </c>
      <c r="G32" s="106"/>
      <c r="H32" s="119">
        <v>125.9</v>
      </c>
      <c r="I32" s="120"/>
      <c r="J32" s="14">
        <f>SUM(H32/F32*100%)</f>
        <v>1.8005777866765826E-2</v>
      </c>
      <c r="K32" s="2"/>
      <c r="L32" s="2"/>
      <c r="M32" s="2"/>
      <c r="N32" s="2"/>
    </row>
    <row r="33" spans="1:14" ht="15.75" thickBot="1">
      <c r="A33" s="83"/>
      <c r="B33" s="65"/>
      <c r="C33" s="66"/>
      <c r="D33" s="71" t="s">
        <v>7</v>
      </c>
      <c r="E33" s="72"/>
      <c r="F33" s="113"/>
      <c r="G33" s="114"/>
      <c r="H33" s="121"/>
      <c r="I33" s="113"/>
      <c r="J33" s="13"/>
      <c r="K33" s="2"/>
      <c r="L33" s="2"/>
      <c r="M33" s="2"/>
      <c r="N33" s="2"/>
    </row>
    <row r="34" spans="1:14">
      <c r="A34" s="81">
        <v>6</v>
      </c>
      <c r="B34" s="75" t="s">
        <v>15</v>
      </c>
      <c r="C34" s="76"/>
      <c r="D34" s="73" t="s">
        <v>3</v>
      </c>
      <c r="E34" s="74"/>
      <c r="F34" s="103">
        <v>7515.5</v>
      </c>
      <c r="G34" s="103"/>
      <c r="H34" s="104">
        <v>4931.8</v>
      </c>
      <c r="I34" s="118"/>
      <c r="J34" s="16">
        <f>SUM(H34/F34*100%)</f>
        <v>0.65621715122081037</v>
      </c>
      <c r="K34" s="2"/>
      <c r="L34" s="2"/>
      <c r="M34" s="2"/>
      <c r="N34" s="2"/>
    </row>
    <row r="35" spans="1:14">
      <c r="A35" s="82"/>
      <c r="B35" s="64"/>
      <c r="C35" s="63"/>
      <c r="D35" s="69" t="s">
        <v>4</v>
      </c>
      <c r="E35" s="70"/>
      <c r="F35" s="105"/>
      <c r="G35" s="106"/>
      <c r="H35" s="105"/>
      <c r="I35" s="111"/>
      <c r="J35" s="11"/>
      <c r="K35" s="2"/>
      <c r="L35" s="2"/>
      <c r="M35" s="2"/>
      <c r="N35" s="2"/>
    </row>
    <row r="36" spans="1:14">
      <c r="A36" s="82"/>
      <c r="B36" s="64"/>
      <c r="C36" s="63"/>
      <c r="D36" s="69" t="s">
        <v>5</v>
      </c>
      <c r="E36" s="70"/>
      <c r="F36" s="105"/>
      <c r="G36" s="106"/>
      <c r="H36" s="105"/>
      <c r="I36" s="111"/>
      <c r="J36" s="11"/>
      <c r="K36" s="2"/>
      <c r="L36" s="2"/>
      <c r="M36" s="2"/>
      <c r="N36" s="2"/>
    </row>
    <row r="37" spans="1:14">
      <c r="A37" s="82"/>
      <c r="B37" s="64"/>
      <c r="C37" s="63"/>
      <c r="D37" s="69" t="s">
        <v>6</v>
      </c>
      <c r="E37" s="70"/>
      <c r="F37" s="105">
        <v>7515.5</v>
      </c>
      <c r="G37" s="106"/>
      <c r="H37" s="119">
        <v>4931.8</v>
      </c>
      <c r="I37" s="120"/>
      <c r="J37" s="14">
        <f>SUM(H37/F37*100%)</f>
        <v>0.65621715122081037</v>
      </c>
      <c r="K37" s="2"/>
      <c r="L37" s="2"/>
      <c r="M37" s="2"/>
      <c r="N37" s="2"/>
    </row>
    <row r="38" spans="1:14" ht="13.5" customHeight="1" thickBot="1">
      <c r="A38" s="83"/>
      <c r="B38" s="65"/>
      <c r="C38" s="66"/>
      <c r="D38" s="71" t="s">
        <v>7</v>
      </c>
      <c r="E38" s="72"/>
      <c r="F38" s="113"/>
      <c r="G38" s="114"/>
      <c r="H38" s="121"/>
      <c r="I38" s="113"/>
      <c r="J38" s="13"/>
      <c r="K38" s="2"/>
      <c r="L38" s="2"/>
      <c r="M38" s="2"/>
      <c r="N38" s="2"/>
    </row>
    <row r="39" spans="1:14">
      <c r="A39" s="81">
        <v>7</v>
      </c>
      <c r="B39" s="75" t="s">
        <v>16</v>
      </c>
      <c r="C39" s="76"/>
      <c r="D39" s="73" t="s">
        <v>3</v>
      </c>
      <c r="E39" s="74"/>
      <c r="F39" s="103">
        <f>SUM(F40:G42)</f>
        <v>41032.800000000003</v>
      </c>
      <c r="G39" s="103"/>
      <c r="H39" s="103">
        <f>SUM(H40:I42)</f>
        <v>30828.5</v>
      </c>
      <c r="I39" s="103"/>
      <c r="J39" s="16">
        <f>SUM(H39/F39*100%)</f>
        <v>0.75131358327971764</v>
      </c>
      <c r="K39" s="2"/>
      <c r="L39" s="2"/>
      <c r="M39" s="2"/>
      <c r="N39" s="2"/>
    </row>
    <row r="40" spans="1:14">
      <c r="A40" s="82"/>
      <c r="B40" s="64"/>
      <c r="C40" s="63"/>
      <c r="D40" s="69" t="s">
        <v>4</v>
      </c>
      <c r="E40" s="70"/>
      <c r="F40" s="105"/>
      <c r="G40" s="106"/>
      <c r="H40" s="105"/>
      <c r="I40" s="111"/>
      <c r="J40" s="11"/>
      <c r="K40" s="2"/>
      <c r="L40" s="2"/>
      <c r="M40" s="2"/>
      <c r="N40" s="2"/>
    </row>
    <row r="41" spans="1:14">
      <c r="A41" s="82"/>
      <c r="B41" s="64"/>
      <c r="C41" s="63"/>
      <c r="D41" s="69" t="s">
        <v>5</v>
      </c>
      <c r="E41" s="70"/>
      <c r="F41" s="105">
        <v>33086</v>
      </c>
      <c r="G41" s="106"/>
      <c r="H41" s="105">
        <v>25014.5</v>
      </c>
      <c r="I41" s="111"/>
      <c r="J41" s="14">
        <f>SUM(H41/F41*100%)</f>
        <v>0.75604485280783418</v>
      </c>
      <c r="K41" s="2"/>
      <c r="L41" s="2"/>
      <c r="M41" s="2"/>
      <c r="N41" s="2"/>
    </row>
    <row r="42" spans="1:14">
      <c r="A42" s="82"/>
      <c r="B42" s="64"/>
      <c r="C42" s="63"/>
      <c r="D42" s="69" t="s">
        <v>6</v>
      </c>
      <c r="E42" s="70"/>
      <c r="F42" s="105">
        <v>7946.8</v>
      </c>
      <c r="G42" s="106"/>
      <c r="H42" s="119">
        <v>5814</v>
      </c>
      <c r="I42" s="120"/>
      <c r="J42" s="14">
        <f>SUM(H42/F42*100%)</f>
        <v>0.73161524135501077</v>
      </c>
      <c r="K42" s="2"/>
      <c r="L42" s="2"/>
      <c r="M42" s="2"/>
      <c r="N42" s="2"/>
    </row>
    <row r="43" spans="1:14" ht="18.75" customHeight="1" thickBot="1">
      <c r="A43" s="83"/>
      <c r="B43" s="65"/>
      <c r="C43" s="66"/>
      <c r="D43" s="71" t="s">
        <v>7</v>
      </c>
      <c r="E43" s="72"/>
      <c r="F43" s="113"/>
      <c r="G43" s="114"/>
      <c r="H43" s="121"/>
      <c r="I43" s="113"/>
      <c r="J43" s="13"/>
      <c r="K43" s="2"/>
      <c r="L43" s="2"/>
      <c r="M43" s="2"/>
      <c r="N43" s="2"/>
    </row>
    <row r="44" spans="1:14" ht="18.75" customHeight="1">
      <c r="A44" s="59">
        <v>8</v>
      </c>
      <c r="B44" s="62" t="s">
        <v>24</v>
      </c>
      <c r="C44" s="63"/>
      <c r="D44" s="34"/>
      <c r="E44" s="67" t="s">
        <v>3</v>
      </c>
      <c r="F44" s="68"/>
      <c r="G44" s="46">
        <f>SUM(G45:G48)</f>
        <v>100</v>
      </c>
      <c r="H44" s="46"/>
      <c r="I44" s="52">
        <f>SUM(I45:I48)</f>
        <v>99.9</v>
      </c>
      <c r="J44" s="53">
        <f>(I44/G44)*100%</f>
        <v>0.99900000000000011</v>
      </c>
      <c r="K44" s="2"/>
      <c r="L44" s="2"/>
      <c r="M44" s="2"/>
      <c r="N44" s="2"/>
    </row>
    <row r="45" spans="1:14" ht="18.75" customHeight="1">
      <c r="A45" s="59"/>
      <c r="B45" s="64"/>
      <c r="C45" s="63"/>
      <c r="D45" s="34"/>
      <c r="E45" s="69" t="s">
        <v>4</v>
      </c>
      <c r="F45" s="70"/>
      <c r="G45" s="22"/>
      <c r="H45" s="22"/>
      <c r="I45" s="22"/>
      <c r="J45" s="47"/>
      <c r="K45" s="2"/>
      <c r="L45" s="2"/>
      <c r="M45" s="2"/>
      <c r="N45" s="2"/>
    </row>
    <row r="46" spans="1:14" ht="18.75" customHeight="1">
      <c r="A46" s="59"/>
      <c r="B46" s="64"/>
      <c r="C46" s="63"/>
      <c r="D46" s="34"/>
      <c r="E46" s="69" t="s">
        <v>5</v>
      </c>
      <c r="F46" s="70"/>
      <c r="G46" s="22"/>
      <c r="H46" s="22"/>
      <c r="I46" s="22"/>
      <c r="J46" s="47"/>
      <c r="K46" s="2"/>
      <c r="L46" s="2"/>
      <c r="M46" s="2"/>
      <c r="N46" s="2"/>
    </row>
    <row r="47" spans="1:14" ht="18.75" customHeight="1">
      <c r="A47" s="59"/>
      <c r="B47" s="64"/>
      <c r="C47" s="63"/>
      <c r="D47" s="34"/>
      <c r="E47" s="69" t="s">
        <v>6</v>
      </c>
      <c r="F47" s="70"/>
      <c r="G47" s="22">
        <v>100</v>
      </c>
      <c r="H47" s="22"/>
      <c r="I47" s="49">
        <v>99.9</v>
      </c>
      <c r="J47" s="51">
        <f>(I47/G47)*100%</f>
        <v>0.99900000000000011</v>
      </c>
      <c r="K47" s="2"/>
      <c r="L47" s="2"/>
      <c r="M47" s="2"/>
      <c r="N47" s="2"/>
    </row>
    <row r="48" spans="1:14" ht="18.75" customHeight="1" thickBot="1">
      <c r="A48" s="60"/>
      <c r="B48" s="65"/>
      <c r="C48" s="66"/>
      <c r="D48" s="45"/>
      <c r="E48" s="71" t="s">
        <v>7</v>
      </c>
      <c r="F48" s="72"/>
      <c r="G48" s="41"/>
      <c r="H48" s="41"/>
      <c r="I48" s="41"/>
      <c r="J48" s="48"/>
      <c r="K48" s="2"/>
      <c r="L48" s="2"/>
      <c r="M48" s="2"/>
      <c r="N48" s="2"/>
    </row>
    <row r="49" spans="1:14" ht="18.75" customHeight="1">
      <c r="A49" s="61">
        <v>9</v>
      </c>
      <c r="B49" s="75" t="s">
        <v>25</v>
      </c>
      <c r="C49" s="76"/>
      <c r="D49" s="44"/>
      <c r="E49" s="73" t="s">
        <v>3</v>
      </c>
      <c r="F49" s="74"/>
      <c r="G49" s="36">
        <f>SUM(G50:G53)</f>
        <v>100</v>
      </c>
      <c r="H49" s="36"/>
      <c r="I49" s="50">
        <f>SUM(I50:I53)</f>
        <v>0</v>
      </c>
      <c r="J49" s="51">
        <f>(I49/G49)*100%</f>
        <v>0</v>
      </c>
      <c r="K49" s="2"/>
      <c r="L49" s="2"/>
      <c r="M49" s="2"/>
      <c r="N49" s="2"/>
    </row>
    <row r="50" spans="1:14" ht="18.75" customHeight="1">
      <c r="A50" s="59"/>
      <c r="B50" s="64"/>
      <c r="C50" s="63"/>
      <c r="D50" s="34"/>
      <c r="E50" s="69" t="s">
        <v>4</v>
      </c>
      <c r="F50" s="70"/>
      <c r="G50" s="22"/>
      <c r="H50" s="22"/>
      <c r="I50" s="22"/>
      <c r="J50" s="47"/>
      <c r="K50" s="2"/>
      <c r="L50" s="2"/>
      <c r="M50" s="2"/>
      <c r="N50" s="2"/>
    </row>
    <row r="51" spans="1:14" ht="18.75" customHeight="1">
      <c r="A51" s="59"/>
      <c r="B51" s="64"/>
      <c r="C51" s="63"/>
      <c r="D51" s="34"/>
      <c r="E51" s="69" t="s">
        <v>5</v>
      </c>
      <c r="F51" s="70"/>
      <c r="G51" s="22"/>
      <c r="H51" s="22"/>
      <c r="I51" s="22"/>
      <c r="J51" s="47"/>
      <c r="K51" s="2"/>
      <c r="L51" s="2"/>
      <c r="M51" s="2"/>
      <c r="N51" s="2"/>
    </row>
    <row r="52" spans="1:14" ht="18.75" customHeight="1">
      <c r="A52" s="59"/>
      <c r="B52" s="64"/>
      <c r="C52" s="63"/>
      <c r="D52" s="34"/>
      <c r="E52" s="69" t="s">
        <v>6</v>
      </c>
      <c r="F52" s="70"/>
      <c r="G52" s="22">
        <v>100</v>
      </c>
      <c r="H52" s="22"/>
      <c r="I52" s="49">
        <v>0</v>
      </c>
      <c r="J52" s="51">
        <f>(I52/G52)*100%</f>
        <v>0</v>
      </c>
      <c r="K52" s="2"/>
      <c r="L52" s="2"/>
      <c r="M52" s="2"/>
      <c r="N52" s="2"/>
    </row>
    <row r="53" spans="1:14" ht="36" customHeight="1" thickBot="1">
      <c r="A53" s="59"/>
      <c r="B53" s="64"/>
      <c r="C53" s="63"/>
      <c r="D53" s="34"/>
      <c r="E53" s="115" t="s">
        <v>7</v>
      </c>
      <c r="F53" s="116"/>
      <c r="G53" s="42"/>
      <c r="H53" s="42"/>
      <c r="I53" s="42"/>
      <c r="J53" s="54"/>
      <c r="K53" s="2"/>
      <c r="L53" s="2"/>
      <c r="M53" s="2"/>
      <c r="N53" s="2"/>
    </row>
    <row r="54" spans="1:14" ht="18.75" customHeight="1">
      <c r="A54" s="61">
        <v>10</v>
      </c>
      <c r="B54" s="75" t="s">
        <v>21</v>
      </c>
      <c r="C54" s="76"/>
      <c r="D54" s="35"/>
      <c r="E54" s="133" t="s">
        <v>3</v>
      </c>
      <c r="F54" s="133"/>
      <c r="G54" s="36">
        <v>786.8</v>
      </c>
      <c r="H54" s="36"/>
      <c r="I54" s="37">
        <v>299</v>
      </c>
      <c r="J54" s="55">
        <f>SUM(I54/G54)*100</f>
        <v>38.00203355363498</v>
      </c>
      <c r="K54" s="17"/>
      <c r="L54" s="2"/>
      <c r="M54" s="2"/>
      <c r="N54" s="2"/>
    </row>
    <row r="55" spans="1:14" ht="18.75" customHeight="1">
      <c r="A55" s="59"/>
      <c r="B55" s="64"/>
      <c r="C55" s="63"/>
      <c r="D55" s="38"/>
      <c r="E55" s="134" t="s">
        <v>4</v>
      </c>
      <c r="F55" s="134"/>
      <c r="G55" s="22">
        <v>487.8</v>
      </c>
      <c r="H55" s="22"/>
      <c r="I55" s="39">
        <v>0</v>
      </c>
      <c r="J55" s="56"/>
      <c r="K55" s="12"/>
      <c r="L55" s="2"/>
      <c r="M55" s="2"/>
      <c r="N55" s="2"/>
    </row>
    <row r="56" spans="1:14" ht="18.75" customHeight="1" thickBot="1">
      <c r="A56" s="59"/>
      <c r="B56" s="64"/>
      <c r="C56" s="63"/>
      <c r="D56" s="38"/>
      <c r="E56" s="134" t="s">
        <v>5</v>
      </c>
      <c r="F56" s="134"/>
      <c r="G56" s="22"/>
      <c r="H56" s="22"/>
      <c r="I56" s="39"/>
      <c r="J56" s="47"/>
      <c r="K56" s="12"/>
      <c r="L56" s="2"/>
      <c r="M56" s="2"/>
      <c r="N56" s="2"/>
    </row>
    <row r="57" spans="1:14" ht="18.75" customHeight="1">
      <c r="A57" s="59"/>
      <c r="B57" s="64"/>
      <c r="C57" s="63"/>
      <c r="D57" s="38"/>
      <c r="E57" s="134" t="s">
        <v>6</v>
      </c>
      <c r="F57" s="134"/>
      <c r="G57" s="22">
        <v>299</v>
      </c>
      <c r="H57" s="22"/>
      <c r="I57" s="39">
        <v>299</v>
      </c>
      <c r="J57" s="56">
        <f>SUM(I57/G57)*100</f>
        <v>100</v>
      </c>
      <c r="K57" s="17"/>
      <c r="L57" s="2"/>
      <c r="M57" s="2"/>
      <c r="N57" s="2"/>
    </row>
    <row r="58" spans="1:14" ht="21" customHeight="1">
      <c r="A58" s="59"/>
      <c r="B58" s="64"/>
      <c r="C58" s="63"/>
      <c r="D58" s="40"/>
      <c r="E58" s="135" t="s">
        <v>7</v>
      </c>
      <c r="F58" s="135"/>
      <c r="G58" s="42"/>
      <c r="H58" s="42"/>
      <c r="I58" s="43"/>
      <c r="J58" s="47"/>
      <c r="K58" s="19"/>
      <c r="L58" s="2"/>
      <c r="M58" s="2"/>
      <c r="N58" s="2"/>
    </row>
    <row r="59" spans="1:14" ht="21" customHeight="1">
      <c r="A59" s="59"/>
      <c r="B59" s="129" t="s">
        <v>32</v>
      </c>
      <c r="C59" s="130"/>
      <c r="D59" s="23"/>
      <c r="E59" s="24" t="s">
        <v>27</v>
      </c>
      <c r="F59" s="25"/>
      <c r="G59" s="26">
        <v>333.3</v>
      </c>
      <c r="H59" s="26"/>
      <c r="I59" s="27">
        <v>100</v>
      </c>
      <c r="J59" s="57">
        <f>SUM(I59/G59)*100</f>
        <v>30.003000300030003</v>
      </c>
      <c r="K59" s="18"/>
      <c r="L59" s="2"/>
      <c r="M59" s="2"/>
      <c r="N59" s="2"/>
    </row>
    <row r="60" spans="1:14" ht="21" customHeight="1">
      <c r="A60" s="59"/>
      <c r="B60" s="138" t="s">
        <v>31</v>
      </c>
      <c r="C60" s="139"/>
      <c r="D60" s="23"/>
      <c r="E60" s="24" t="s">
        <v>28</v>
      </c>
      <c r="F60" s="25"/>
      <c r="G60" s="26">
        <v>90</v>
      </c>
      <c r="H60" s="26"/>
      <c r="I60" s="27">
        <v>90</v>
      </c>
      <c r="J60" s="57">
        <f>SUM(I60/G60)*100</f>
        <v>100</v>
      </c>
      <c r="K60" s="18"/>
      <c r="L60" s="2"/>
      <c r="M60" s="2"/>
      <c r="N60" s="2"/>
    </row>
    <row r="61" spans="1:14" ht="21" customHeight="1" thickBot="1">
      <c r="A61" s="60"/>
      <c r="B61" s="140" t="s">
        <v>33</v>
      </c>
      <c r="C61" s="141"/>
      <c r="D61" s="28"/>
      <c r="E61" s="29" t="s">
        <v>26</v>
      </c>
      <c r="F61" s="30"/>
      <c r="G61" s="31">
        <v>363.5</v>
      </c>
      <c r="H61" s="32"/>
      <c r="I61" s="33">
        <v>109</v>
      </c>
      <c r="J61" s="58">
        <f>SUM(I61/G61)*100</f>
        <v>29.98624484181568</v>
      </c>
      <c r="K61" s="20"/>
      <c r="L61" s="2"/>
      <c r="M61" s="2"/>
      <c r="N61" s="2"/>
    </row>
    <row r="62" spans="1:14">
      <c r="A62" s="97"/>
      <c r="B62" s="99" t="s">
        <v>17</v>
      </c>
      <c r="C62" s="100"/>
      <c r="D62" s="67" t="s">
        <v>3</v>
      </c>
      <c r="E62" s="68"/>
      <c r="F62" s="124">
        <f>SUM(F63:G66)</f>
        <v>442600.30000000005</v>
      </c>
      <c r="G62" s="124"/>
      <c r="H62" s="124">
        <f>SUM(H63:I66)</f>
        <v>294953.8</v>
      </c>
      <c r="I62" s="125"/>
      <c r="J62" s="15">
        <f>SUM(H62/F62*100%)</f>
        <v>0.66641120668015807</v>
      </c>
      <c r="K62" s="2"/>
      <c r="L62" s="2"/>
      <c r="M62" s="2"/>
      <c r="N62" s="2"/>
    </row>
    <row r="63" spans="1:14">
      <c r="A63" s="97"/>
      <c r="B63" s="99"/>
      <c r="C63" s="100"/>
      <c r="D63" s="69" t="s">
        <v>4</v>
      </c>
      <c r="E63" s="70"/>
      <c r="F63" s="127">
        <f>F10+F15+F20+F25+F30+F35+F40+G45+G50+G55</f>
        <v>2453.8000000000002</v>
      </c>
      <c r="G63" s="128"/>
      <c r="H63" s="127">
        <f>SUM(H40+H35+H30+H25+H20+H15+H10+I55)</f>
        <v>1269.2</v>
      </c>
      <c r="I63" s="137"/>
      <c r="J63" s="14"/>
      <c r="K63" s="2"/>
      <c r="L63" s="2"/>
      <c r="M63" s="2"/>
      <c r="N63" s="2"/>
    </row>
    <row r="64" spans="1:14">
      <c r="A64" s="97"/>
      <c r="B64" s="99"/>
      <c r="C64" s="100"/>
      <c r="D64" s="69" t="s">
        <v>5</v>
      </c>
      <c r="E64" s="70"/>
      <c r="F64" s="126">
        <f>F11+F16+F21+F26+F31+F36+F41+G46+G51+G56</f>
        <v>241748.3</v>
      </c>
      <c r="G64" s="126"/>
      <c r="H64" s="126">
        <f>H11+H16+H21+H26+H31+H36+H41+I46+I51+I56</f>
        <v>164764</v>
      </c>
      <c r="I64" s="126"/>
      <c r="J64" s="14">
        <f>SUM(H64/F64*100%)</f>
        <v>0.68155184545248093</v>
      </c>
      <c r="K64" s="2"/>
      <c r="L64" s="2"/>
      <c r="M64" s="2"/>
      <c r="N64" s="2"/>
    </row>
    <row r="65" spans="1:14">
      <c r="A65" s="97"/>
      <c r="B65" s="99"/>
      <c r="C65" s="100"/>
      <c r="D65" s="69" t="s">
        <v>6</v>
      </c>
      <c r="E65" s="70"/>
      <c r="F65" s="124">
        <f>F12+F17+F22+F32+F37+F42+G47+G52+G57+F27</f>
        <v>198398.20000000004</v>
      </c>
      <c r="G65" s="124"/>
      <c r="H65" s="124">
        <f>H12+H17+H22+H32+H37+H42+I47+I52+I57+H27</f>
        <v>128920.59999999998</v>
      </c>
      <c r="I65" s="124"/>
      <c r="J65" s="14">
        <f>SUM(H65/F65*100%)</f>
        <v>0.64980730671951636</v>
      </c>
      <c r="K65" s="2"/>
      <c r="L65" s="2"/>
      <c r="M65" s="2"/>
      <c r="N65" s="2"/>
    </row>
    <row r="66" spans="1:14" ht="18.75" customHeight="1" thickBot="1">
      <c r="A66" s="98"/>
      <c r="B66" s="101"/>
      <c r="C66" s="102"/>
      <c r="D66" s="71" t="s">
        <v>7</v>
      </c>
      <c r="E66" s="72"/>
      <c r="F66" s="78"/>
      <c r="G66" s="79"/>
      <c r="H66" s="122"/>
      <c r="I66" s="123"/>
      <c r="J66" s="13"/>
      <c r="K66" s="2"/>
      <c r="L66" s="2"/>
      <c r="M66" s="2"/>
      <c r="N66" s="2"/>
    </row>
    <row r="67" spans="1:14">
      <c r="A67" s="132" t="s">
        <v>8</v>
      </c>
      <c r="B67" s="132"/>
      <c r="C67" s="132"/>
      <c r="D67" s="132"/>
    </row>
    <row r="68" spans="1:14">
      <c r="A68" s="132"/>
      <c r="B68" s="132"/>
      <c r="C68" s="132"/>
      <c r="D68" s="132"/>
    </row>
    <row r="69" spans="1:14">
      <c r="A69" s="132"/>
      <c r="B69" s="132"/>
      <c r="C69" s="132"/>
      <c r="D69" s="132"/>
      <c r="G69" s="80" t="s">
        <v>23</v>
      </c>
      <c r="H69" s="80"/>
      <c r="I69" s="80"/>
      <c r="J69" s="80"/>
    </row>
    <row r="70" spans="1:14">
      <c r="A70" s="132"/>
      <c r="B70" s="132"/>
      <c r="C70" s="132"/>
      <c r="D70" s="132"/>
    </row>
    <row r="71" spans="1:14" ht="15" customHeight="1">
      <c r="A71" s="6"/>
    </row>
    <row r="72" spans="1:14" ht="15" customHeight="1">
      <c r="A72" s="77"/>
      <c r="B72" s="77"/>
      <c r="C72" s="77"/>
      <c r="D72" s="10"/>
    </row>
    <row r="73" spans="1:14" ht="15" customHeight="1">
      <c r="A73" s="10"/>
      <c r="B73" s="10"/>
      <c r="C73" s="10"/>
      <c r="D73" s="10"/>
    </row>
    <row r="74" spans="1:14" ht="15" customHeight="1">
      <c r="A74" s="10"/>
      <c r="B74" s="10"/>
      <c r="C74" s="10"/>
      <c r="D74" s="10"/>
      <c r="G74" s="80"/>
      <c r="H74" s="80"/>
      <c r="I74" s="80"/>
      <c r="J74" s="80"/>
    </row>
    <row r="75" spans="1:14" ht="15.75" customHeight="1" thickBot="1">
      <c r="A75" s="10"/>
      <c r="B75" s="10"/>
      <c r="C75" s="10"/>
      <c r="D75" s="10"/>
    </row>
    <row r="76" spans="1:14">
      <c r="A76" s="7"/>
      <c r="J76" s="2"/>
      <c r="K76" s="3"/>
      <c r="L76" s="2"/>
    </row>
    <row r="77" spans="1:14">
      <c r="A77" s="7"/>
      <c r="J77" s="2"/>
      <c r="K77" s="4"/>
      <c r="L77" s="2"/>
    </row>
    <row r="78" spans="1:14">
      <c r="A78" s="77"/>
      <c r="B78" s="77"/>
      <c r="C78" s="77"/>
      <c r="J78" s="2"/>
      <c r="K78" s="4"/>
      <c r="L78" s="2"/>
    </row>
    <row r="79" spans="1:14">
      <c r="A79" s="7"/>
      <c r="J79" s="2"/>
      <c r="K79" s="4"/>
      <c r="L79" s="2"/>
    </row>
    <row r="80" spans="1:14" ht="15.75" thickBot="1">
      <c r="A80" s="7"/>
      <c r="J80" s="2"/>
      <c r="K80" s="5"/>
      <c r="L80" s="2"/>
    </row>
  </sheetData>
  <mergeCells count="173">
    <mergeCell ref="B59:C59"/>
    <mergeCell ref="B60:C60"/>
    <mergeCell ref="B61:C61"/>
    <mergeCell ref="A72:C72"/>
    <mergeCell ref="A1:J1"/>
    <mergeCell ref="A67:D70"/>
    <mergeCell ref="G69:J69"/>
    <mergeCell ref="A54:A61"/>
    <mergeCell ref="B54:C58"/>
    <mergeCell ref="E54:F54"/>
    <mergeCell ref="E55:F55"/>
    <mergeCell ref="E56:F56"/>
    <mergeCell ref="E57:F57"/>
    <mergeCell ref="E58:F58"/>
    <mergeCell ref="C4:G4"/>
    <mergeCell ref="H63:I63"/>
    <mergeCell ref="H64:I64"/>
    <mergeCell ref="H65:I65"/>
    <mergeCell ref="H39:I39"/>
    <mergeCell ref="H40:I40"/>
    <mergeCell ref="H41:I41"/>
    <mergeCell ref="H42:I42"/>
    <mergeCell ref="H30:I30"/>
    <mergeCell ref="H31:I31"/>
    <mergeCell ref="H32:I32"/>
    <mergeCell ref="H38:I38"/>
    <mergeCell ref="H33:I33"/>
    <mergeCell ref="H34:I34"/>
    <mergeCell ref="H35:I35"/>
    <mergeCell ref="H36:I36"/>
    <mergeCell ref="F28:G28"/>
    <mergeCell ref="F29:G29"/>
    <mergeCell ref="H66:I66"/>
    <mergeCell ref="H43:I43"/>
    <mergeCell ref="H62:I62"/>
    <mergeCell ref="F33:G33"/>
    <mergeCell ref="H28:I28"/>
    <mergeCell ref="H37:I37"/>
    <mergeCell ref="F64:G64"/>
    <mergeCell ref="F31:G31"/>
    <mergeCell ref="F32:G32"/>
    <mergeCell ref="F65:G65"/>
    <mergeCell ref="F40:G40"/>
    <mergeCell ref="F41:G41"/>
    <mergeCell ref="F42:G42"/>
    <mergeCell ref="F43:G43"/>
    <mergeCell ref="F62:G62"/>
    <mergeCell ref="F63:G63"/>
    <mergeCell ref="F30:G30"/>
    <mergeCell ref="H29:I29"/>
    <mergeCell ref="F15:G15"/>
    <mergeCell ref="F16:G16"/>
    <mergeCell ref="F17:G17"/>
    <mergeCell ref="F18:G18"/>
    <mergeCell ref="F19:G19"/>
    <mergeCell ref="F20:G20"/>
    <mergeCell ref="F21:G21"/>
    <mergeCell ref="F25:G25"/>
    <mergeCell ref="F26:G26"/>
    <mergeCell ref="F27:G27"/>
    <mergeCell ref="H22:I22"/>
    <mergeCell ref="H23:I23"/>
    <mergeCell ref="H27:I27"/>
    <mergeCell ref="H24:I24"/>
    <mergeCell ref="H25:I25"/>
    <mergeCell ref="H26:I26"/>
    <mergeCell ref="F22:G22"/>
    <mergeCell ref="F23:G23"/>
    <mergeCell ref="F24:G24"/>
    <mergeCell ref="D18:E18"/>
    <mergeCell ref="D19:E19"/>
    <mergeCell ref="D20:E20"/>
    <mergeCell ref="D21:E21"/>
    <mergeCell ref="D15:E15"/>
    <mergeCell ref="H15:I15"/>
    <mergeCell ref="H16:I16"/>
    <mergeCell ref="H17:I17"/>
    <mergeCell ref="H18:I18"/>
    <mergeCell ref="H21:I21"/>
    <mergeCell ref="H19:I19"/>
    <mergeCell ref="H20:I20"/>
    <mergeCell ref="F36:G36"/>
    <mergeCell ref="D65:E65"/>
    <mergeCell ref="D40:E40"/>
    <mergeCell ref="D41:E41"/>
    <mergeCell ref="D42:E42"/>
    <mergeCell ref="D43:E43"/>
    <mergeCell ref="D62:E62"/>
    <mergeCell ref="D63:E63"/>
    <mergeCell ref="D34:E34"/>
    <mergeCell ref="D35:E35"/>
    <mergeCell ref="D36:E36"/>
    <mergeCell ref="D39:E39"/>
    <mergeCell ref="D64:E64"/>
    <mergeCell ref="F38:G38"/>
    <mergeCell ref="F39:G39"/>
    <mergeCell ref="F37:G37"/>
    <mergeCell ref="F34:G34"/>
    <mergeCell ref="F35:G35"/>
    <mergeCell ref="E52:F52"/>
    <mergeCell ref="E53:F53"/>
    <mergeCell ref="D13:E13"/>
    <mergeCell ref="H13:I13"/>
    <mergeCell ref="D14:E14"/>
    <mergeCell ref="D10:E10"/>
    <mergeCell ref="F10:G10"/>
    <mergeCell ref="H10:I10"/>
    <mergeCell ref="D11:E11"/>
    <mergeCell ref="F11:G11"/>
    <mergeCell ref="H11:I11"/>
    <mergeCell ref="F14:G14"/>
    <mergeCell ref="F13:G13"/>
    <mergeCell ref="H14:I14"/>
    <mergeCell ref="A34:A38"/>
    <mergeCell ref="A39:A43"/>
    <mergeCell ref="B9:C13"/>
    <mergeCell ref="B14:C18"/>
    <mergeCell ref="B19:C23"/>
    <mergeCell ref="B24:C28"/>
    <mergeCell ref="B29:C33"/>
    <mergeCell ref="B34:C38"/>
    <mergeCell ref="D37:E37"/>
    <mergeCell ref="D38:E38"/>
    <mergeCell ref="D28:E28"/>
    <mergeCell ref="D29:E29"/>
    <mergeCell ref="D30:E30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D16:E16"/>
    <mergeCell ref="D17:E17"/>
    <mergeCell ref="D66:E66"/>
    <mergeCell ref="A78:C78"/>
    <mergeCell ref="F66:G66"/>
    <mergeCell ref="G74:J74"/>
    <mergeCell ref="A6:A8"/>
    <mergeCell ref="B6:C8"/>
    <mergeCell ref="D6:E8"/>
    <mergeCell ref="F6:G8"/>
    <mergeCell ref="H6:I8"/>
    <mergeCell ref="J6:J8"/>
    <mergeCell ref="A62:A66"/>
    <mergeCell ref="A9:A13"/>
    <mergeCell ref="A14:A18"/>
    <mergeCell ref="B39:C43"/>
    <mergeCell ref="B62:C66"/>
    <mergeCell ref="D9:E9"/>
    <mergeCell ref="F9:G9"/>
    <mergeCell ref="H9:I9"/>
    <mergeCell ref="D12:E12"/>
    <mergeCell ref="F12:G12"/>
    <mergeCell ref="H12:I12"/>
    <mergeCell ref="A19:A23"/>
    <mergeCell ref="A24:A28"/>
    <mergeCell ref="A29:A33"/>
    <mergeCell ref="A44:A48"/>
    <mergeCell ref="A49:A53"/>
    <mergeCell ref="B44:C48"/>
    <mergeCell ref="E44:F44"/>
    <mergeCell ref="E45:F45"/>
    <mergeCell ref="E46:F46"/>
    <mergeCell ref="E47:F47"/>
    <mergeCell ref="E48:F48"/>
    <mergeCell ref="E49:F49"/>
    <mergeCell ref="E50:F50"/>
    <mergeCell ref="E51:F51"/>
    <mergeCell ref="B49:C5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2016-10-10T11:38:27Z</dcterms:modified>
</cp:coreProperties>
</file>