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 ФУ АГМО СК\7. Квартальная отчетность\2025\1 квартал 2025\"/>
    </mc:Choice>
  </mc:AlternateContent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рублей'!$A$5:$J$5</definedName>
  </definedNames>
  <calcPr calcId="152511" iterate="1"/>
</workbook>
</file>

<file path=xl/calcChain.xml><?xml version="1.0" encoding="utf-8"?>
<calcChain xmlns="http://schemas.openxmlformats.org/spreadsheetml/2006/main">
  <c r="H12" i="6" l="1"/>
  <c r="F12" i="6"/>
  <c r="I40" i="6" l="1"/>
  <c r="I38" i="6"/>
  <c r="I37" i="6"/>
  <c r="I36" i="6"/>
  <c r="I34" i="6"/>
  <c r="I33" i="6"/>
  <c r="I31" i="6"/>
  <c r="I30" i="6"/>
  <c r="I29" i="6"/>
  <c r="I28" i="6"/>
  <c r="I27" i="6"/>
  <c r="I25" i="6"/>
  <c r="I22" i="6"/>
  <c r="I20" i="6"/>
  <c r="I18" i="6"/>
  <c r="I16" i="6"/>
  <c r="I14" i="6"/>
  <c r="I11" i="6"/>
  <c r="I9" i="6"/>
  <c r="I8" i="6"/>
  <c r="I7" i="6"/>
  <c r="G39" i="6" l="1"/>
  <c r="E39" i="6"/>
  <c r="D39" i="6"/>
  <c r="G35" i="6"/>
  <c r="E35" i="6"/>
  <c r="D35" i="6"/>
  <c r="G32" i="6"/>
  <c r="E32" i="6"/>
  <c r="D32" i="6"/>
  <c r="G26" i="6"/>
  <c r="E26" i="6"/>
  <c r="D26" i="6"/>
  <c r="G24" i="6"/>
  <c r="E24" i="6"/>
  <c r="D24" i="6"/>
  <c r="G19" i="6"/>
  <c r="E19" i="6"/>
  <c r="D19" i="6"/>
  <c r="G17" i="6"/>
  <c r="E17" i="6"/>
  <c r="D17" i="6"/>
  <c r="G15" i="6"/>
  <c r="E15" i="6"/>
  <c r="D15" i="6"/>
  <c r="F40" i="6"/>
  <c r="F38" i="6"/>
  <c r="F37" i="6"/>
  <c r="F36" i="6"/>
  <c r="F34" i="6"/>
  <c r="F33" i="6"/>
  <c r="F31" i="6"/>
  <c r="F30" i="6"/>
  <c r="F29" i="6"/>
  <c r="F28" i="6"/>
  <c r="F27" i="6"/>
  <c r="F25" i="6"/>
  <c r="F23" i="6"/>
  <c r="F22" i="6"/>
  <c r="F21" i="6"/>
  <c r="F20" i="6"/>
  <c r="F18" i="6"/>
  <c r="F16" i="6"/>
  <c r="F14" i="6"/>
  <c r="F13" i="6"/>
  <c r="F11" i="6"/>
  <c r="F10" i="6"/>
  <c r="F9" i="6"/>
  <c r="F8" i="6"/>
  <c r="F7" i="6"/>
  <c r="H40" i="6"/>
  <c r="H38" i="6"/>
  <c r="H37" i="6"/>
  <c r="H36" i="6"/>
  <c r="H35" i="6"/>
  <c r="H34" i="6"/>
  <c r="H33" i="6"/>
  <c r="H31" i="6"/>
  <c r="H30" i="6"/>
  <c r="H29" i="6"/>
  <c r="H28" i="6"/>
  <c r="H27" i="6"/>
  <c r="H25" i="6"/>
  <c r="H24" i="6"/>
  <c r="H23" i="6"/>
  <c r="H22" i="6"/>
  <c r="H21" i="6"/>
  <c r="H20" i="6"/>
  <c r="H18" i="6"/>
  <c r="H16" i="6"/>
  <c r="H14" i="6"/>
  <c r="H13" i="6"/>
  <c r="H11" i="6"/>
  <c r="H10" i="6"/>
  <c r="H9" i="6"/>
  <c r="H8" i="6"/>
  <c r="H7" i="6"/>
  <c r="F26" i="6" l="1"/>
  <c r="I39" i="6"/>
  <c r="I35" i="6"/>
  <c r="I24" i="6"/>
  <c r="I15" i="6"/>
  <c r="F39" i="6"/>
  <c r="H39" i="6"/>
  <c r="H32" i="6"/>
  <c r="I32" i="6"/>
  <c r="H26" i="6"/>
  <c r="I26" i="6"/>
  <c r="H19" i="6"/>
  <c r="I19" i="6"/>
  <c r="H17" i="6"/>
  <c r="I17" i="6"/>
  <c r="H15" i="6"/>
  <c r="F35" i="6"/>
  <c r="F32" i="6"/>
  <c r="F24" i="6"/>
  <c r="F19" i="6"/>
  <c r="F17" i="6"/>
  <c r="F15" i="6"/>
  <c r="G6" i="6"/>
  <c r="E6" i="6"/>
  <c r="D6" i="6"/>
  <c r="D41" i="6" s="1"/>
  <c r="E41" i="6" l="1"/>
  <c r="F41" i="6" s="1"/>
  <c r="F6" i="6"/>
  <c r="I6" i="6"/>
  <c r="G41" i="6"/>
  <c r="H6" i="6"/>
  <c r="H41" i="6" l="1"/>
  <c r="I41" i="6"/>
</calcChain>
</file>

<file path=xl/sharedStrings.xml><?xml version="1.0" encoding="utf-8"?>
<sst xmlns="http://schemas.openxmlformats.org/spreadsheetml/2006/main" count="49" uniqueCount="49">
  <si>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</si>
  <si>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</si>
  <si>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</si>
  <si>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</si>
  <si>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</si>
  <si>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</si>
  <si>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</si>
  <si>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</si>
  <si>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</si>
  <si>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</si>
  <si>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</si>
  <si>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</si>
  <si>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</si>
  <si>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</si>
  <si>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</si>
  <si>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</si>
  <si>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</si>
  <si>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</si>
  <si>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</si>
  <si>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</si>
  <si>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</si>
  <si>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</si>
  <si>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</si>
  <si>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</si>
  <si>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</si>
  <si>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</si>
  <si>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</si>
  <si>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</si>
  <si>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</si>
  <si>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</si>
  <si>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</si>
  <si>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</si>
  <si>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 xml:space="preserve">Наименование </t>
  </si>
  <si>
    <t>Процент исполнения к уточненному плану, %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</si>
  <si>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</si>
  <si>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</si>
  <si>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</si>
  <si>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</si>
  <si>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Раздел</t>
  </si>
  <si>
    <t>Подраздел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</si>
  <si>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</si>
  <si>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Всего:</t>
  </si>
  <si>
    <t>Сведения об исполнении бюджета Грачевского муниципального округа Ставропольского края по расходам за I квартал 2025 года в разрезе разделов и подразделов классификации расходов в сравнении с запланированными значениями на 2025 год и соответствующим периодом прошлого года</t>
  </si>
  <si>
    <t>2025 год</t>
  </si>
  <si>
    <t>План 
на 2025 год
(сводная бюджетная роспись по состоянию на 01.04.2025 г.)</t>
  </si>
  <si>
    <t xml:space="preserve">Исполнение 
за   I квартал 2025 года
</t>
  </si>
  <si>
    <t xml:space="preserve">Исполнено за  
I квартал 2024 года
</t>
  </si>
  <si>
    <t>(рублей)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</si>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</sst>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;[Red]\-00;&quot;&quot;"/>
    <numFmt numFmtId="166" formatCode="000;[Red]\-000;&quot;&quot;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164" fontId="4" fillId="2" borderId="1" xfId="2" applyNumberFormat="1" applyFont="1" applyFill="1" applyBorder="1" applyAlignment="1" applyProtection="1">
      <alignment horizontal="center" vertical="center"/>
      <protection hidden="1"/>
    </xf>
    <xf numFmtId="165" fontId="1" fillId="0" borderId="1" xfId="1" applyNumberFormat="1" applyFont="1" applyFill="1" applyBorder="1" applyAlignment="1" applyProtection="1">
      <alignment horizontal="center" vertical="center"/>
      <protection hidden="1"/>
    </xf>
    <xf numFmtId="164" fontId="1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3" borderId="1" xfId="2" applyNumberFormat="1" applyFont="1" applyFill="1" applyBorder="1" applyAlignment="1" applyProtection="1">
      <alignment horizontal="center" vertical="center"/>
      <protection hidden="1"/>
    </xf>
    <xf numFmtId="166" fontId="4" fillId="2" borderId="1" xfId="2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2" applyNumberFormat="1" applyFont="1" applyFill="1" applyBorder="1" applyAlignment="1" applyProtection="1">
      <alignment horizontal="left" vertical="center" wrapText="1"/>
      <protection hidden="1"/>
    </xf>
    <xf numFmtId="4" fontId="4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 applyProtection="1">
      <alignment horizontal="left" vertical="center"/>
      <protection hidden="1"/>
    </xf>
    <xf numFmtId="0" fontId="4" fillId="3" borderId="4" xfId="2" applyNumberFormat="1" applyFont="1" applyFill="1" applyBorder="1" applyAlignment="1" applyProtection="1">
      <alignment horizontal="left" vertical="center"/>
      <protection hidden="1"/>
    </xf>
    <xf numFmtId="0" fontId="4" fillId="3" borderId="3" xfId="2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100" zoomScaleSheetLayoutView="85" workbookViewId="0">
      <selection activeCell="D11" sqref="D11"/>
    </sheetView>
  </sheetViews>
  <sheetFormatPr defaultRowHeight="15.75" x14ac:dyDescent="0.25"/>
  <cols>
    <col min="1" max="2" width="12.28515625" style="3" customWidth="1"/>
    <col min="3" max="3" width="50.7109375" customWidth="1"/>
    <col min="4" max="4" width="24" customWidth="1"/>
    <col min="5" max="5" width="22.42578125" customWidth="1"/>
    <col min="6" max="6" width="14" style="1" customWidth="1"/>
    <col min="7" max="7" width="26.28515625" customWidth="1"/>
    <col min="8" max="8" width="18.28515625" customWidth="1"/>
    <col min="9" max="9" width="13.5703125" customWidth="1"/>
    <col min="11" max="11" width="9.140625" style="5"/>
    <col min="12" max="13" width="12.7109375" style="5" bestFit="1" customWidth="1"/>
    <col min="14" max="16" width="9.140625" style="5"/>
  </cols>
  <sheetData>
    <row r="1" spans="1:9" ht="15.75" customHeight="1" x14ac:dyDescent="0.2">
      <c r="A1" s="20" t="s">
        <v>42</v>
      </c>
      <c r="B1" s="20"/>
      <c r="C1" s="20"/>
      <c r="D1" s="20"/>
      <c r="E1" s="20"/>
      <c r="F1" s="20"/>
      <c r="G1" s="20"/>
      <c r="H1" s="20"/>
      <c r="I1" s="20"/>
    </row>
    <row r="2" spans="1:9" ht="15.7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F3" s="2"/>
      <c r="I3" s="2" t="s">
        <v>47</v>
      </c>
    </row>
    <row r="4" spans="1:9" ht="52.5" customHeight="1" x14ac:dyDescent="0.2">
      <c r="A4" s="21" t="s">
        <v>38</v>
      </c>
      <c r="B4" s="21" t="s">
        <v>39</v>
      </c>
      <c r="C4" s="22" t="s">
        <v>32</v>
      </c>
      <c r="D4" s="22" t="s">
        <v>43</v>
      </c>
      <c r="E4" s="22"/>
      <c r="F4" s="21" t="s">
        <v>33</v>
      </c>
      <c r="G4" s="21" t="s">
        <v>46</v>
      </c>
      <c r="H4" s="21" t="s">
        <v>37</v>
      </c>
      <c r="I4" s="21"/>
    </row>
    <row r="5" spans="1:9" ht="113.25" customHeight="1" x14ac:dyDescent="0.2">
      <c r="A5" s="21"/>
      <c r="B5" s="21"/>
      <c r="C5" s="22"/>
      <c r="D5" s="4" t="s">
        <v>44</v>
      </c>
      <c r="E5" s="4" t="s">
        <v>45</v>
      </c>
      <c r="F5" s="21"/>
      <c r="G5" s="21"/>
      <c r="H5" s="6" t="s">
        <v>35</v>
      </c>
      <c r="I5" s="4" t="s">
        <v>36</v>
      </c>
    </row>
    <row r="6" spans="1:9" x14ac:dyDescent="0.2">
      <c r="A6" s="7">
        <v>1</v>
      </c>
      <c r="B6" s="7">
        <v>0</v>
      </c>
      <c r="C6" s="12" t="s">
        <v>0</v>
      </c>
      <c r="D6" s="8">
        <f>SUM(D7:D14)</f>
        <v>206788521.18000001</v>
      </c>
      <c r="E6" s="8">
        <f>SUM(E7:E14)</f>
        <v>32753923.150000002</v>
      </c>
      <c r="F6" s="14">
        <f>E6/D6*100</f>
        <v>15.839333326190383</v>
      </c>
      <c r="G6" s="14">
        <f>SUM(G7:G14)</f>
        <v>25541858.980000004</v>
      </c>
      <c r="H6" s="14">
        <f>E6-G6</f>
        <v>7212064.1699999981</v>
      </c>
      <c r="I6" s="14">
        <f>E6/G6*100</f>
        <v>128.23625396901318</v>
      </c>
    </row>
    <row r="7" spans="1:9" ht="47.25" x14ac:dyDescent="0.2">
      <c r="A7" s="9">
        <v>1</v>
      </c>
      <c r="B7" s="9">
        <v>2</v>
      </c>
      <c r="C7" s="13" t="s">
        <v>1</v>
      </c>
      <c r="D7" s="10">
        <v>3852287.81</v>
      </c>
      <c r="E7" s="10">
        <v>1029819.09</v>
      </c>
      <c r="F7" s="15">
        <f t="shared" ref="F7:F41" si="0">E7/D7*100</f>
        <v>26.732662272188847</v>
      </c>
      <c r="G7" s="15">
        <v>784407.45</v>
      </c>
      <c r="H7" s="15">
        <f t="shared" ref="H7:H41" si="1">E7-G7</f>
        <v>245411.64</v>
      </c>
      <c r="I7" s="15">
        <f t="shared" ref="I7:I41" si="2">E7/G7*100</f>
        <v>131.2862454327786</v>
      </c>
    </row>
    <row r="8" spans="1:9" ht="63" x14ac:dyDescent="0.2">
      <c r="A8" s="9">
        <v>1</v>
      </c>
      <c r="B8" s="9">
        <v>3</v>
      </c>
      <c r="C8" s="13" t="s">
        <v>2</v>
      </c>
      <c r="D8" s="10">
        <v>2596364.46</v>
      </c>
      <c r="E8" s="10">
        <v>398552.89</v>
      </c>
      <c r="F8" s="15">
        <f t="shared" si="0"/>
        <v>15.350421566007725</v>
      </c>
      <c r="G8" s="15">
        <v>363465.21</v>
      </c>
      <c r="H8" s="15">
        <f t="shared" si="1"/>
        <v>35087.679999999993</v>
      </c>
      <c r="I8" s="15">
        <f t="shared" si="2"/>
        <v>109.65365571026729</v>
      </c>
    </row>
    <row r="9" spans="1:9" ht="63" x14ac:dyDescent="0.2">
      <c r="A9" s="9">
        <v>1</v>
      </c>
      <c r="B9" s="9">
        <v>4</v>
      </c>
      <c r="C9" s="13" t="s">
        <v>40</v>
      </c>
      <c r="D9" s="10">
        <v>89510751.730000004</v>
      </c>
      <c r="E9" s="10">
        <v>16451906.550000001</v>
      </c>
      <c r="F9" s="15">
        <f t="shared" si="0"/>
        <v>18.379810505474794</v>
      </c>
      <c r="G9" s="15">
        <v>13727926.23</v>
      </c>
      <c r="H9" s="15">
        <f t="shared" si="1"/>
        <v>2723980.3200000003</v>
      </c>
      <c r="I9" s="15">
        <f t="shared" si="2"/>
        <v>119.84262061408238</v>
      </c>
    </row>
    <row r="10" spans="1:9" x14ac:dyDescent="0.2">
      <c r="A10" s="9">
        <v>1</v>
      </c>
      <c r="B10" s="9">
        <v>5</v>
      </c>
      <c r="C10" s="13" t="s">
        <v>3</v>
      </c>
      <c r="D10" s="10">
        <v>9366.4</v>
      </c>
      <c r="E10" s="10">
        <v>0</v>
      </c>
      <c r="F10" s="15">
        <f t="shared" si="0"/>
        <v>0</v>
      </c>
      <c r="G10" s="15">
        <v>1131</v>
      </c>
      <c r="H10" s="15">
        <f t="shared" si="1"/>
        <v>-1131</v>
      </c>
      <c r="I10" s="15">
        <v>0</v>
      </c>
    </row>
    <row r="11" spans="1:9" ht="47.25" x14ac:dyDescent="0.2">
      <c r="A11" s="9">
        <v>1</v>
      </c>
      <c r="B11" s="9">
        <v>6</v>
      </c>
      <c r="C11" s="13" t="s">
        <v>4</v>
      </c>
      <c r="D11" s="10">
        <v>19290104.449999999</v>
      </c>
      <c r="E11" s="10">
        <v>3127328.73</v>
      </c>
      <c r="F11" s="15">
        <f t="shared" si="0"/>
        <v>16.212088110284959</v>
      </c>
      <c r="G11" s="15">
        <v>2737812.74</v>
      </c>
      <c r="H11" s="15">
        <f t="shared" si="1"/>
        <v>389515.98999999976</v>
      </c>
      <c r="I11" s="15">
        <f t="shared" si="2"/>
        <v>114.22726924705596</v>
      </c>
    </row>
    <row r="12" spans="1:9" ht="31.5" x14ac:dyDescent="0.2">
      <c r="A12" s="9">
        <v>1</v>
      </c>
      <c r="B12" s="9">
        <v>7</v>
      </c>
      <c r="C12" s="13" t="s">
        <v>48</v>
      </c>
      <c r="D12" s="10">
        <v>3163820</v>
      </c>
      <c r="E12" s="10">
        <v>0</v>
      </c>
      <c r="F12" s="15">
        <f t="shared" si="0"/>
        <v>0</v>
      </c>
      <c r="G12" s="15">
        <v>0</v>
      </c>
      <c r="H12" s="15">
        <f t="shared" ref="H12" si="3">E12-G12</f>
        <v>0</v>
      </c>
      <c r="I12" s="15">
        <v>0</v>
      </c>
    </row>
    <row r="13" spans="1:9" x14ac:dyDescent="0.2">
      <c r="A13" s="9">
        <v>1</v>
      </c>
      <c r="B13" s="9">
        <v>11</v>
      </c>
      <c r="C13" s="13" t="s">
        <v>5</v>
      </c>
      <c r="D13" s="10">
        <v>200000</v>
      </c>
      <c r="E13" s="10">
        <v>0</v>
      </c>
      <c r="F13" s="15">
        <f t="shared" si="0"/>
        <v>0</v>
      </c>
      <c r="G13" s="15">
        <v>0</v>
      </c>
      <c r="H13" s="15">
        <f t="shared" si="1"/>
        <v>0</v>
      </c>
      <c r="I13" s="15">
        <v>0</v>
      </c>
    </row>
    <row r="14" spans="1:9" x14ac:dyDescent="0.2">
      <c r="A14" s="9">
        <v>1</v>
      </c>
      <c r="B14" s="9">
        <v>13</v>
      </c>
      <c r="C14" s="13" t="s">
        <v>6</v>
      </c>
      <c r="D14" s="10">
        <v>88165826.329999998</v>
      </c>
      <c r="E14" s="10">
        <v>11746315.890000001</v>
      </c>
      <c r="F14" s="15">
        <f t="shared" si="0"/>
        <v>13.322980545811665</v>
      </c>
      <c r="G14" s="15">
        <v>7927116.3499999996</v>
      </c>
      <c r="H14" s="15">
        <f t="shared" si="1"/>
        <v>3819199.540000001</v>
      </c>
      <c r="I14" s="15">
        <f t="shared" si="2"/>
        <v>148.17892624977051</v>
      </c>
    </row>
    <row r="15" spans="1:9" x14ac:dyDescent="0.2">
      <c r="A15" s="7">
        <v>2</v>
      </c>
      <c r="B15" s="7">
        <v>0</v>
      </c>
      <c r="C15" s="12" t="s">
        <v>7</v>
      </c>
      <c r="D15" s="8">
        <f>D16</f>
        <v>2091613.64</v>
      </c>
      <c r="E15" s="8">
        <f>E16</f>
        <v>335470.74</v>
      </c>
      <c r="F15" s="14">
        <f t="shared" si="0"/>
        <v>16.038848360158905</v>
      </c>
      <c r="G15" s="14">
        <f>G16</f>
        <v>425808.93</v>
      </c>
      <c r="H15" s="14">
        <f t="shared" si="1"/>
        <v>-90338.19</v>
      </c>
      <c r="I15" s="14">
        <f t="shared" si="2"/>
        <v>78.784336439350852</v>
      </c>
    </row>
    <row r="16" spans="1:9" x14ac:dyDescent="0.2">
      <c r="A16" s="9">
        <v>2</v>
      </c>
      <c r="B16" s="9">
        <v>3</v>
      </c>
      <c r="C16" s="13" t="s">
        <v>8</v>
      </c>
      <c r="D16" s="10">
        <v>2091613.64</v>
      </c>
      <c r="E16" s="10">
        <v>335470.74</v>
      </c>
      <c r="F16" s="15">
        <f t="shared" si="0"/>
        <v>16.038848360158905</v>
      </c>
      <c r="G16" s="15">
        <v>425808.93</v>
      </c>
      <c r="H16" s="15">
        <f t="shared" si="1"/>
        <v>-90338.19</v>
      </c>
      <c r="I16" s="15">
        <f t="shared" si="2"/>
        <v>78.784336439350852</v>
      </c>
    </row>
    <row r="17" spans="1:9" ht="31.5" x14ac:dyDescent="0.2">
      <c r="A17" s="7">
        <v>3</v>
      </c>
      <c r="B17" s="7">
        <v>0</v>
      </c>
      <c r="C17" s="12" t="s">
        <v>9</v>
      </c>
      <c r="D17" s="8">
        <f>D18</f>
        <v>8334681.0999999996</v>
      </c>
      <c r="E17" s="8">
        <f>E18</f>
        <v>2346749.86</v>
      </c>
      <c r="F17" s="14">
        <f t="shared" si="0"/>
        <v>28.15644452191458</v>
      </c>
      <c r="G17" s="14">
        <f>G18</f>
        <v>1351483.31</v>
      </c>
      <c r="H17" s="14">
        <f t="shared" si="1"/>
        <v>995266.54999999981</v>
      </c>
      <c r="I17" s="14">
        <f t="shared" si="2"/>
        <v>173.64253355078426</v>
      </c>
    </row>
    <row r="18" spans="1:9" ht="47.25" x14ac:dyDescent="0.2">
      <c r="A18" s="9">
        <v>3</v>
      </c>
      <c r="B18" s="9">
        <v>10</v>
      </c>
      <c r="C18" s="13" t="s">
        <v>34</v>
      </c>
      <c r="D18" s="10">
        <v>8334681.0999999996</v>
      </c>
      <c r="E18" s="10">
        <v>2346749.86</v>
      </c>
      <c r="F18" s="15">
        <f t="shared" si="0"/>
        <v>28.15644452191458</v>
      </c>
      <c r="G18" s="15">
        <v>1351483.31</v>
      </c>
      <c r="H18" s="15">
        <f t="shared" si="1"/>
        <v>995266.54999999981</v>
      </c>
      <c r="I18" s="15">
        <f t="shared" si="2"/>
        <v>173.64253355078426</v>
      </c>
    </row>
    <row r="19" spans="1:9" x14ac:dyDescent="0.2">
      <c r="A19" s="7">
        <v>4</v>
      </c>
      <c r="B19" s="7">
        <v>0</v>
      </c>
      <c r="C19" s="12" t="s">
        <v>10</v>
      </c>
      <c r="D19" s="8">
        <f>SUM(D20:D23)</f>
        <v>248074676.59</v>
      </c>
      <c r="E19" s="8">
        <f>SUM(E20:E23)</f>
        <v>21699820.539999999</v>
      </c>
      <c r="F19" s="14">
        <f t="shared" si="0"/>
        <v>8.7472936932873253</v>
      </c>
      <c r="G19" s="14">
        <f>SUM(G20:G23)</f>
        <v>16033850.84</v>
      </c>
      <c r="H19" s="14">
        <f t="shared" si="1"/>
        <v>5665969.6999999993</v>
      </c>
      <c r="I19" s="14">
        <f t="shared" si="2"/>
        <v>135.33754777027724</v>
      </c>
    </row>
    <row r="20" spans="1:9" x14ac:dyDescent="0.2">
      <c r="A20" s="9">
        <v>4</v>
      </c>
      <c r="B20" s="9">
        <v>5</v>
      </c>
      <c r="C20" s="13" t="s">
        <v>11</v>
      </c>
      <c r="D20" s="10">
        <v>3413465.99</v>
      </c>
      <c r="E20" s="10">
        <v>849241.06</v>
      </c>
      <c r="F20" s="15">
        <f t="shared" si="0"/>
        <v>24.879142270288153</v>
      </c>
      <c r="G20" s="15">
        <v>725010.62</v>
      </c>
      <c r="H20" s="15">
        <f t="shared" si="1"/>
        <v>124230.44000000006</v>
      </c>
      <c r="I20" s="15">
        <f t="shared" si="2"/>
        <v>117.13498210550351</v>
      </c>
    </row>
    <row r="21" spans="1:9" x14ac:dyDescent="0.2">
      <c r="A21" s="9">
        <v>4</v>
      </c>
      <c r="B21" s="9">
        <v>8</v>
      </c>
      <c r="C21" s="13" t="s">
        <v>12</v>
      </c>
      <c r="D21" s="10">
        <v>2206128.39</v>
      </c>
      <c r="E21" s="10">
        <v>870173.8</v>
      </c>
      <c r="F21" s="15">
        <f t="shared" si="0"/>
        <v>39.443479533845263</v>
      </c>
      <c r="G21" s="15">
        <v>0</v>
      </c>
      <c r="H21" s="15">
        <f t="shared" si="1"/>
        <v>870173.8</v>
      </c>
      <c r="I21" s="15">
        <v>0</v>
      </c>
    </row>
    <row r="22" spans="1:9" x14ac:dyDescent="0.2">
      <c r="A22" s="9">
        <v>4</v>
      </c>
      <c r="B22" s="9">
        <v>9</v>
      </c>
      <c r="C22" s="13" t="s">
        <v>13</v>
      </c>
      <c r="D22" s="10">
        <v>241840082.21000001</v>
      </c>
      <c r="E22" s="10">
        <v>19980405.68</v>
      </c>
      <c r="F22" s="15">
        <f t="shared" si="0"/>
        <v>8.2618255408341135</v>
      </c>
      <c r="G22" s="15">
        <v>15308840.220000001</v>
      </c>
      <c r="H22" s="15">
        <f t="shared" si="1"/>
        <v>4671565.459999999</v>
      </c>
      <c r="I22" s="15">
        <f t="shared" si="2"/>
        <v>130.51547597901575</v>
      </c>
    </row>
    <row r="23" spans="1:9" ht="31.5" x14ac:dyDescent="0.2">
      <c r="A23" s="9">
        <v>4</v>
      </c>
      <c r="B23" s="9">
        <v>12</v>
      </c>
      <c r="C23" s="13" t="s">
        <v>14</v>
      </c>
      <c r="D23" s="10">
        <v>615000</v>
      </c>
      <c r="E23" s="10">
        <v>0</v>
      </c>
      <c r="F23" s="15">
        <f t="shared" si="0"/>
        <v>0</v>
      </c>
      <c r="G23" s="15">
        <v>0</v>
      </c>
      <c r="H23" s="15">
        <f t="shared" si="1"/>
        <v>0</v>
      </c>
      <c r="I23" s="15">
        <v>0</v>
      </c>
    </row>
    <row r="24" spans="1:9" ht="31.5" x14ac:dyDescent="0.2">
      <c r="A24" s="7">
        <v>5</v>
      </c>
      <c r="B24" s="7">
        <v>0</v>
      </c>
      <c r="C24" s="12" t="s">
        <v>15</v>
      </c>
      <c r="D24" s="8">
        <f>D25</f>
        <v>76412883.959999993</v>
      </c>
      <c r="E24" s="8">
        <f>E25</f>
        <v>8309026.5300000003</v>
      </c>
      <c r="F24" s="14">
        <f t="shared" si="0"/>
        <v>10.873855427769934</v>
      </c>
      <c r="G24" s="14">
        <f>G25</f>
        <v>6000096.4100000001</v>
      </c>
      <c r="H24" s="14">
        <f t="shared" si="1"/>
        <v>2308930.12</v>
      </c>
      <c r="I24" s="14">
        <f t="shared" si="2"/>
        <v>138.48155033228875</v>
      </c>
    </row>
    <row r="25" spans="1:9" x14ac:dyDescent="0.2">
      <c r="A25" s="9">
        <v>5</v>
      </c>
      <c r="B25" s="9">
        <v>3</v>
      </c>
      <c r="C25" s="13" t="s">
        <v>16</v>
      </c>
      <c r="D25" s="10">
        <v>76412883.959999993</v>
      </c>
      <c r="E25" s="10">
        <v>8309026.5300000003</v>
      </c>
      <c r="F25" s="15">
        <f t="shared" si="0"/>
        <v>10.873855427769934</v>
      </c>
      <c r="G25" s="15">
        <v>6000096.4100000001</v>
      </c>
      <c r="H25" s="15">
        <f t="shared" si="1"/>
        <v>2308930.12</v>
      </c>
      <c r="I25" s="15">
        <f t="shared" si="2"/>
        <v>138.48155033228875</v>
      </c>
    </row>
    <row r="26" spans="1:9" x14ac:dyDescent="0.2">
      <c r="A26" s="7">
        <v>7</v>
      </c>
      <c r="B26" s="7">
        <v>0</v>
      </c>
      <c r="C26" s="12" t="s">
        <v>17</v>
      </c>
      <c r="D26" s="8">
        <f>SUM(D27:D31)</f>
        <v>1077803123.4000001</v>
      </c>
      <c r="E26" s="8">
        <f>SUM(E27:E31)</f>
        <v>158852023.32999998</v>
      </c>
      <c r="F26" s="14">
        <f t="shared" si="0"/>
        <v>14.738500926671183</v>
      </c>
      <c r="G26" s="14">
        <f>SUM(G27:G31)</f>
        <v>130919483.52</v>
      </c>
      <c r="H26" s="14">
        <f t="shared" si="1"/>
        <v>27932539.809999987</v>
      </c>
      <c r="I26" s="14">
        <f t="shared" si="2"/>
        <v>121.33566300369101</v>
      </c>
    </row>
    <row r="27" spans="1:9" x14ac:dyDescent="0.2">
      <c r="A27" s="9">
        <v>7</v>
      </c>
      <c r="B27" s="9">
        <v>1</v>
      </c>
      <c r="C27" s="13" t="s">
        <v>18</v>
      </c>
      <c r="D27" s="10">
        <v>291965841.62</v>
      </c>
      <c r="E27" s="10">
        <v>38894491.530000001</v>
      </c>
      <c r="F27" s="15">
        <f t="shared" si="0"/>
        <v>13.321589715492143</v>
      </c>
      <c r="G27" s="15">
        <v>33505185.940000001</v>
      </c>
      <c r="H27" s="15">
        <f t="shared" si="1"/>
        <v>5389305.5899999999</v>
      </c>
      <c r="I27" s="15">
        <f t="shared" si="2"/>
        <v>116.08498934956218</v>
      </c>
    </row>
    <row r="28" spans="1:9" x14ac:dyDescent="0.2">
      <c r="A28" s="9">
        <v>7</v>
      </c>
      <c r="B28" s="9">
        <v>2</v>
      </c>
      <c r="C28" s="13" t="s">
        <v>19</v>
      </c>
      <c r="D28" s="10">
        <v>622059029.46000004</v>
      </c>
      <c r="E28" s="10">
        <v>100576957.47</v>
      </c>
      <c r="F28" s="15">
        <f t="shared" si="0"/>
        <v>16.168394429915971</v>
      </c>
      <c r="G28" s="15">
        <v>83663850.099999994</v>
      </c>
      <c r="H28" s="15">
        <f t="shared" si="1"/>
        <v>16913107.370000005</v>
      </c>
      <c r="I28" s="15">
        <f t="shared" si="2"/>
        <v>120.21554990570533</v>
      </c>
    </row>
    <row r="29" spans="1:9" x14ac:dyDescent="0.2">
      <c r="A29" s="9">
        <v>7</v>
      </c>
      <c r="B29" s="9">
        <v>3</v>
      </c>
      <c r="C29" s="13" t="s">
        <v>20</v>
      </c>
      <c r="D29" s="10">
        <v>134242348.58000001</v>
      </c>
      <c r="E29" s="10">
        <v>14773429.98</v>
      </c>
      <c r="F29" s="15">
        <f t="shared" si="0"/>
        <v>11.005044336806998</v>
      </c>
      <c r="G29" s="15">
        <v>10339835.59</v>
      </c>
      <c r="H29" s="15">
        <f t="shared" si="1"/>
        <v>4433594.3900000006</v>
      </c>
      <c r="I29" s="15">
        <f t="shared" si="2"/>
        <v>142.87877066718428</v>
      </c>
    </row>
    <row r="30" spans="1:9" x14ac:dyDescent="0.2">
      <c r="A30" s="9">
        <v>7</v>
      </c>
      <c r="B30" s="9">
        <v>7</v>
      </c>
      <c r="C30" s="13" t="s">
        <v>21</v>
      </c>
      <c r="D30" s="10">
        <v>2454361.2000000002</v>
      </c>
      <c r="E30" s="10">
        <v>278506.09999999998</v>
      </c>
      <c r="F30" s="15">
        <f t="shared" si="0"/>
        <v>11.347396626054875</v>
      </c>
      <c r="G30" s="15">
        <v>192353.65</v>
      </c>
      <c r="H30" s="15">
        <f t="shared" si="1"/>
        <v>86152.449999999983</v>
      </c>
      <c r="I30" s="15">
        <f t="shared" si="2"/>
        <v>144.78857042743925</v>
      </c>
    </row>
    <row r="31" spans="1:9" x14ac:dyDescent="0.2">
      <c r="A31" s="9">
        <v>7</v>
      </c>
      <c r="B31" s="9">
        <v>9</v>
      </c>
      <c r="C31" s="13" t="s">
        <v>22</v>
      </c>
      <c r="D31" s="10">
        <v>27081542.539999999</v>
      </c>
      <c r="E31" s="10">
        <v>4328638.25</v>
      </c>
      <c r="F31" s="15">
        <f t="shared" si="0"/>
        <v>15.983721176910478</v>
      </c>
      <c r="G31" s="15">
        <v>3218258.24</v>
      </c>
      <c r="H31" s="15">
        <f t="shared" si="1"/>
        <v>1110380.0099999998</v>
      </c>
      <c r="I31" s="15">
        <f t="shared" si="2"/>
        <v>134.50251431656397</v>
      </c>
    </row>
    <row r="32" spans="1:9" x14ac:dyDescent="0.2">
      <c r="A32" s="7">
        <v>8</v>
      </c>
      <c r="B32" s="7">
        <v>0</v>
      </c>
      <c r="C32" s="12" t="s">
        <v>23</v>
      </c>
      <c r="D32" s="8">
        <f>D33+D34</f>
        <v>95025536.050000012</v>
      </c>
      <c r="E32" s="8">
        <f>E33+E34</f>
        <v>22493455.539999999</v>
      </c>
      <c r="F32" s="14">
        <f t="shared" si="0"/>
        <v>23.670958854854042</v>
      </c>
      <c r="G32" s="14">
        <f>G33+G34</f>
        <v>20047023.420000002</v>
      </c>
      <c r="H32" s="14">
        <f t="shared" si="1"/>
        <v>2446432.1199999973</v>
      </c>
      <c r="I32" s="14">
        <f t="shared" si="2"/>
        <v>112.20346815956378</v>
      </c>
    </row>
    <row r="33" spans="1:9" x14ac:dyDescent="0.2">
      <c r="A33" s="9">
        <v>8</v>
      </c>
      <c r="B33" s="9">
        <v>1</v>
      </c>
      <c r="C33" s="13" t="s">
        <v>24</v>
      </c>
      <c r="D33" s="10">
        <v>90221666.230000004</v>
      </c>
      <c r="E33" s="10">
        <v>21662682.829999998</v>
      </c>
      <c r="F33" s="15">
        <f t="shared" si="0"/>
        <v>24.010510706791674</v>
      </c>
      <c r="G33" s="15">
        <v>19305268.390000001</v>
      </c>
      <c r="H33" s="15">
        <f t="shared" si="1"/>
        <v>2357414.4399999976</v>
      </c>
      <c r="I33" s="15">
        <f t="shared" si="2"/>
        <v>112.2112492423111</v>
      </c>
    </row>
    <row r="34" spans="1:9" ht="31.5" x14ac:dyDescent="0.2">
      <c r="A34" s="9">
        <v>8</v>
      </c>
      <c r="B34" s="9">
        <v>4</v>
      </c>
      <c r="C34" s="13" t="s">
        <v>25</v>
      </c>
      <c r="D34" s="10">
        <v>4803869.82</v>
      </c>
      <c r="E34" s="10">
        <v>830772.71</v>
      </c>
      <c r="F34" s="15">
        <f t="shared" si="0"/>
        <v>17.293822295958883</v>
      </c>
      <c r="G34" s="15">
        <v>741755.03</v>
      </c>
      <c r="H34" s="15">
        <f t="shared" si="1"/>
        <v>89017.679999999935</v>
      </c>
      <c r="I34" s="15">
        <f t="shared" si="2"/>
        <v>112.00095400768633</v>
      </c>
    </row>
    <row r="35" spans="1:9" x14ac:dyDescent="0.2">
      <c r="A35" s="7">
        <v>10</v>
      </c>
      <c r="B35" s="7">
        <v>0</v>
      </c>
      <c r="C35" s="12" t="s">
        <v>26</v>
      </c>
      <c r="D35" s="8">
        <f>D36+D37+D38</f>
        <v>181922704.31</v>
      </c>
      <c r="E35" s="8">
        <f>E36+E37+E38</f>
        <v>57950265.93</v>
      </c>
      <c r="F35" s="14">
        <f t="shared" si="0"/>
        <v>31.854334042468697</v>
      </c>
      <c r="G35" s="14">
        <f>G36+G37+G38</f>
        <v>54783590.010000005</v>
      </c>
      <c r="H35" s="14">
        <f t="shared" si="1"/>
        <v>3166675.9199999943</v>
      </c>
      <c r="I35" s="14">
        <f t="shared" si="2"/>
        <v>105.78033662894666</v>
      </c>
    </row>
    <row r="36" spans="1:9" x14ac:dyDescent="0.2">
      <c r="A36" s="9">
        <v>10</v>
      </c>
      <c r="B36" s="9">
        <v>3</v>
      </c>
      <c r="C36" s="13" t="s">
        <v>27</v>
      </c>
      <c r="D36" s="10">
        <v>113755204.19</v>
      </c>
      <c r="E36" s="10">
        <v>42787268.82</v>
      </c>
      <c r="F36" s="15">
        <f t="shared" si="0"/>
        <v>37.613460522240743</v>
      </c>
      <c r="G36" s="15">
        <v>40425295.560000002</v>
      </c>
      <c r="H36" s="15">
        <f t="shared" si="1"/>
        <v>2361973.2599999979</v>
      </c>
      <c r="I36" s="15">
        <f t="shared" si="2"/>
        <v>105.84281011995154</v>
      </c>
    </row>
    <row r="37" spans="1:9" x14ac:dyDescent="0.2">
      <c r="A37" s="9">
        <v>10</v>
      </c>
      <c r="B37" s="9">
        <v>4</v>
      </c>
      <c r="C37" s="13" t="s">
        <v>28</v>
      </c>
      <c r="D37" s="10">
        <v>48967509.399999999</v>
      </c>
      <c r="E37" s="10">
        <v>11362997.109999999</v>
      </c>
      <c r="F37" s="15">
        <f t="shared" si="0"/>
        <v>23.205176757468493</v>
      </c>
      <c r="G37" s="15">
        <v>11108294.449999999</v>
      </c>
      <c r="H37" s="15">
        <f t="shared" si="1"/>
        <v>254702.66000000015</v>
      </c>
      <c r="I37" s="15">
        <f t="shared" si="2"/>
        <v>102.2929051903193</v>
      </c>
    </row>
    <row r="38" spans="1:9" x14ac:dyDescent="0.2">
      <c r="A38" s="9">
        <v>10</v>
      </c>
      <c r="B38" s="9">
        <v>6</v>
      </c>
      <c r="C38" s="13" t="s">
        <v>29</v>
      </c>
      <c r="D38" s="10">
        <v>19199990.719999999</v>
      </c>
      <c r="E38" s="10">
        <v>3800000</v>
      </c>
      <c r="F38" s="15">
        <f t="shared" si="0"/>
        <v>19.791676232643514</v>
      </c>
      <c r="G38" s="15">
        <v>3250000</v>
      </c>
      <c r="H38" s="15">
        <f t="shared" si="1"/>
        <v>550000</v>
      </c>
      <c r="I38" s="15">
        <f t="shared" si="2"/>
        <v>116.92307692307693</v>
      </c>
    </row>
    <row r="39" spans="1:9" x14ac:dyDescent="0.2">
      <c r="A39" s="7">
        <v>11</v>
      </c>
      <c r="B39" s="7">
        <v>0</v>
      </c>
      <c r="C39" s="12" t="s">
        <v>30</v>
      </c>
      <c r="D39" s="8">
        <f>D40</f>
        <v>14948602.060000001</v>
      </c>
      <c r="E39" s="8">
        <f>E40</f>
        <v>4395388.4400000004</v>
      </c>
      <c r="F39" s="14">
        <f t="shared" si="0"/>
        <v>29.403341010470381</v>
      </c>
      <c r="G39" s="14">
        <f>G40</f>
        <v>2727650.21</v>
      </c>
      <c r="H39" s="14">
        <f t="shared" si="1"/>
        <v>1667738.2300000004</v>
      </c>
      <c r="I39" s="14">
        <f t="shared" si="2"/>
        <v>161.14193909049652</v>
      </c>
    </row>
    <row r="40" spans="1:9" x14ac:dyDescent="0.2">
      <c r="A40" s="9">
        <v>11</v>
      </c>
      <c r="B40" s="9">
        <v>1</v>
      </c>
      <c r="C40" s="13" t="s">
        <v>31</v>
      </c>
      <c r="D40" s="10">
        <v>14948602.060000001</v>
      </c>
      <c r="E40" s="10">
        <v>4395388.4400000004</v>
      </c>
      <c r="F40" s="15">
        <f t="shared" si="0"/>
        <v>29.403341010470381</v>
      </c>
      <c r="G40" s="15">
        <v>2727650.21</v>
      </c>
      <c r="H40" s="15">
        <f t="shared" si="1"/>
        <v>1667738.2300000004</v>
      </c>
      <c r="I40" s="15">
        <f t="shared" si="2"/>
        <v>161.14193909049652</v>
      </c>
    </row>
    <row r="41" spans="1:9" x14ac:dyDescent="0.2">
      <c r="A41" s="17" t="s">
        <v>41</v>
      </c>
      <c r="B41" s="18"/>
      <c r="C41" s="19"/>
      <c r="D41" s="11">
        <f>D6+D15+D17+D19+D24+D26+D32+D35+D39</f>
        <v>1911402342.29</v>
      </c>
      <c r="E41" s="11">
        <f>E6+E15+E17+E19+E24+E26+E32+E35+E39</f>
        <v>309136124.05999994</v>
      </c>
      <c r="F41" s="16">
        <f t="shared" si="0"/>
        <v>16.173262803980464</v>
      </c>
      <c r="G41" s="16">
        <f>G6+G15+G17+G19+G24+G26+G32+G35+G39</f>
        <v>257830845.63000003</v>
      </c>
      <c r="H41" s="16">
        <f t="shared" si="1"/>
        <v>51305278.429999918</v>
      </c>
      <c r="I41" s="16">
        <f t="shared" si="2"/>
        <v>119.89881323339627</v>
      </c>
    </row>
  </sheetData>
  <autoFilter ref="A5:J5"/>
  <mergeCells count="9">
    <mergeCell ref="A41:C41"/>
    <mergeCell ref="A1:I2"/>
    <mergeCell ref="G4:G5"/>
    <mergeCell ref="H4:I4"/>
    <mergeCell ref="C4:C5"/>
    <mergeCell ref="D4:E4"/>
    <mergeCell ref="F4:F5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Dudiniva</cp:lastModifiedBy>
  <cp:lastPrinted>2023-04-06T12:30:26Z</cp:lastPrinted>
  <dcterms:created xsi:type="dcterms:W3CDTF">2018-07-19T10:58:06Z</dcterms:created>
  <dcterms:modified xsi:type="dcterms:W3CDTF">2025-06-27T12:29:14Z</dcterms:modified>
</cp:coreProperties>
</file>