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 ФУ АГМО СК\7. Квартальная отчетность\2025\1 квартал 2025\"/>
    </mc:Choice>
  </mc:AlternateContent>
  <bookViews>
    <workbookView xWindow="360" yWindow="15" windowWidth="20955" windowHeight="9720"/>
  </bookViews>
  <sheets>
    <sheet name="кр" sheetId="1" r:id="rId1"/>
  </sheets>
  <definedNames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кр!$A$1:$G$38</definedName>
  </definedNames>
  <calcPr calcId="152511"/>
</workbook>
</file>

<file path=xl/calcChain.xml><?xml version="1.0" encoding="utf-8"?>
<calcChain xmlns="http://schemas.openxmlformats.org/spreadsheetml/2006/main">
  <c r="F10" i="1" l="1"/>
  <c r="D10" i="1"/>
  <c r="C10" i="1"/>
  <c r="G37" i="1" l="1"/>
  <c r="G35" i="1"/>
  <c r="G34" i="1"/>
  <c r="G33" i="1"/>
  <c r="G32" i="1"/>
  <c r="G29" i="1"/>
  <c r="G28" i="1"/>
  <c r="G27" i="1"/>
  <c r="G26" i="1"/>
  <c r="G25" i="1"/>
  <c r="G23" i="1"/>
  <c r="G22" i="1"/>
  <c r="G21" i="1"/>
  <c r="G18" i="1"/>
  <c r="G17" i="1"/>
  <c r="G16" i="1"/>
  <c r="G14" i="1"/>
  <c r="G13" i="1"/>
  <c r="G12" i="1"/>
  <c r="G11" i="1"/>
  <c r="G9" i="1"/>
  <c r="G8" i="1"/>
  <c r="F31" i="1" l="1"/>
  <c r="F30" i="1" s="1"/>
  <c r="D31" i="1"/>
  <c r="C31" i="1"/>
  <c r="C30" i="1" s="1"/>
  <c r="F24" i="1"/>
  <c r="D24" i="1"/>
  <c r="C24" i="1"/>
  <c r="F20" i="1"/>
  <c r="D20" i="1"/>
  <c r="C20" i="1"/>
  <c r="E18" i="1"/>
  <c r="D15" i="1"/>
  <c r="F15" i="1"/>
  <c r="C15" i="1"/>
  <c r="E35" i="1"/>
  <c r="E34" i="1"/>
  <c r="E33" i="1"/>
  <c r="E32" i="1"/>
  <c r="E29" i="1"/>
  <c r="E28" i="1"/>
  <c r="E25" i="1"/>
  <c r="E21" i="1"/>
  <c r="E17" i="1"/>
  <c r="E16" i="1"/>
  <c r="E14" i="1"/>
  <c r="E13" i="1"/>
  <c r="E11" i="1"/>
  <c r="E31" i="1" l="1"/>
  <c r="C7" i="1"/>
  <c r="C38" i="1" s="1"/>
  <c r="D7" i="1"/>
  <c r="G15" i="1"/>
  <c r="G24" i="1"/>
  <c r="G20" i="1"/>
  <c r="G10" i="1"/>
  <c r="D30" i="1"/>
  <c r="G31" i="1"/>
  <c r="F7" i="1"/>
  <c r="E15" i="1"/>
  <c r="E8" i="1"/>
  <c r="E9" i="1"/>
  <c r="E20" i="1"/>
  <c r="E24" i="1"/>
  <c r="E10" i="1"/>
  <c r="E23" i="1"/>
  <c r="G7" i="1" l="1"/>
  <c r="D38" i="1"/>
  <c r="E38" i="1" s="1"/>
  <c r="E7" i="1"/>
  <c r="G30" i="1"/>
  <c r="E30" i="1"/>
  <c r="F38" i="1"/>
  <c r="G38" i="1" l="1"/>
</calcChain>
</file>

<file path=xl/sharedStrings.xml><?xml version="1.0" encoding="utf-8"?>
<sst xmlns="http://schemas.openxmlformats.org/spreadsheetml/2006/main" count="79" uniqueCount="78">
  <si>
    <t>КОД БЮДЖЕТНОЙ КЛАССИФИКАЦИИ</t>
  </si>
  <si>
    <t>ИСТОЧНИКИ ДОХОДОВ</t>
  </si>
  <si>
    <t>План</t>
  </si>
  <si>
    <t>%</t>
  </si>
  <si>
    <t>НАЛОГИ НА ПРИБЫЛЬ, ДОХОДЫ</t>
  </si>
  <si>
    <t xml:space="preserve">Отчет </t>
  </si>
  <si>
    <t>Отчет за I квартал</t>
  </si>
  <si>
    <t>Выполнение
плана</t>
  </si>
  <si>
    <t>ВОЗВРАТ ОСТАТКОВ СУБСИДИЙ, СУБВЕНЦИЙ И ИНЫХ МЕЖБЮДЖЕТНЫХ ТРАНСФЕРТОВ, ИМЕЮЩИХ ЦЕЛЕВОЕ НАЗНАЧЕНИЕ, ПРОШЛЫХ ЛЕТ</t>
  </si>
  <si>
    <t>000 1 00 00 000 00 0000 000</t>
  </si>
  <si>
    <t>НАЛОГОВЫЕ И НЕНАЛОГОВЫЕ ДОХОДЫ</t>
  </si>
  <si>
    <t>000 1 01 00 000 00 0000 000</t>
  </si>
  <si>
    <t>000 1 03 00 000 00 0000 000</t>
  </si>
  <si>
    <t>НАЛОГИ НА ТОВАРЫ (РАБОТЫ, УСЛУГИ), РЕАЛИЗУЕМЫЕ НА ТЕРРИТОРИИ РОССИЙСКОЙ ФЕДЕРАЦИИ</t>
  </si>
  <si>
    <t>000 1 05 00 000 00 0000 000</t>
  </si>
  <si>
    <t>НАЛОГИ НА СОВОКУПНЫЙ ДОХОД</t>
  </si>
  <si>
    <t>000 1 05 01 000 00 0000 000</t>
  </si>
  <si>
    <t>Налог, взимаемый в связи с применением упрощенной системы налогообложения</t>
  </si>
  <si>
    <t>000 1 05 02 000 00 0000 000</t>
  </si>
  <si>
    <t>Единый налог на вмененный доход для отдельных видов деятельности</t>
  </si>
  <si>
    <t>000 1 05 03 000 00 0000 000</t>
  </si>
  <si>
    <t>Единый сельскохозяйственный налог</t>
  </si>
  <si>
    <t>000 1 05 04 000 00 0000 000</t>
  </si>
  <si>
    <t>Налог, взимаемый в связи с применением патентной системы налогообложения</t>
  </si>
  <si>
    <t>000 1 06 00 000 00 0000 000</t>
  </si>
  <si>
    <t>НАЛОГИ НА ИМУЩЕСТВО</t>
  </si>
  <si>
    <t>000 1 06 01 000 00 0000 000</t>
  </si>
  <si>
    <t>Налог на имущество физических лиц</t>
  </si>
  <si>
    <t>000 1 06 06 000 00 0000 000</t>
  </si>
  <si>
    <t>Земельный налог</t>
  </si>
  <si>
    <t>000 1 08 00 000 00 0000 000</t>
  </si>
  <si>
    <t>ГОСУДАРСТВЕННАЯ ПОШЛИНА</t>
  </si>
  <si>
    <t>000 1 09 00 000 00 0000 000</t>
  </si>
  <si>
    <t>ЗАДОЛЖЕННОСТЬ И ПЕРЕРАСЧЕТЫ ПО ОТМЕНЕННЫМ НАЛОГАМ, СБОРАМ И ИНЫМ ОБЯЗАТЕЛЬНЫМ ПЛАТЕЖАМ</t>
  </si>
  <si>
    <t>000 1 11 00 000 00 0000 000</t>
  </si>
  <si>
    <t>ДОХОДЫ ОТ ИСПОЛЬЗОВАНИЯ ИМУЩЕСТВА, НАХОДЯЩЕГОСЯ В ГОСУДАРСТВЕННОЙ И МУНИЦИПАЛЬНОЙ СОБСТВЕННОСТИ</t>
  </si>
  <si>
    <t>000 1 11 05 000 00 0000 000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</si>
  <si>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</si>
  <si>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</si>
  <si>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</si>
  <si>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000 1 12 00 000 00 0000 000</t>
  </si>
  <si>
    <t>ПЛАТЕЖИ ПРИ ПОЛЬЗОВАНИИ ПРИРОДНЫМИ РЕСУРСАМИ</t>
  </si>
  <si>
    <t>000 1 13 00 000 00 0000 000</t>
  </si>
  <si>
    <t>ДОХОДЫ ОТ ОКАЗАНИЯ ПЛАТНЫХ УСЛУГ И КОМПЕНСАЦИИ ЗАТРАТ ГОСУДАРСТВА</t>
  </si>
  <si>
    <t>000 1 13 01 000 00 0000 000</t>
  </si>
  <si>
    <t>Доходы от оказания платных услуг (работ)</t>
  </si>
  <si>
    <t>000 1 13 02 000 00 0000 000</t>
  </si>
  <si>
    <t>Доходы от компенсации затрат государства</t>
  </si>
  <si>
    <t>000 1 14 00 000 00 0000 000</t>
  </si>
  <si>
    <t>ДОХОДЫ ОТ ПРОДАЖИ МАТЕРИАЛЬНЫХ И НЕМАТЕРИАЛЬНЫХ АКТИВОВ</t>
  </si>
  <si>
    <t>000 1 16 00 000 00 0000 000</t>
  </si>
  <si>
    <t>ШТРАФЫ, САНКЦИИ, ВОЗМЕЩЕНИЕ УЩЕРБА</t>
  </si>
  <si>
    <t>000 1 17 00 000 00 0000 000</t>
  </si>
  <si>
    <t>ПРОЧИЕ НЕНАЛОГОВЫЕ ДОХОДЫ</t>
  </si>
  <si>
    <t>000 2 00 00 000 00 0000 000</t>
  </si>
  <si>
    <t>БЕЗВОЗМЕЗДНЫЕ ПОСТУПЛЕНИЯ</t>
  </si>
  <si>
    <t>000 2 02 00 000 00 0000 000</t>
  </si>
  <si>
    <t>БЕЗВОЗМЕЗДНЫЕ ПОСТУПЛЕНИЯ ОТ ДРУГИХ БЮДЖЕТОВ БЮДЖЕТНОЙ СИСТЕМЫ РОССИЙСКОЙ ФЕДЕРАЦИИ</t>
  </si>
  <si>
    <t>000 2 02 20 000 00 0000 000</t>
  </si>
  <si>
    <t>000 2 02 30 000 00 0000 000</t>
  </si>
  <si>
    <t>000 2 19 00 000 00 0000 000</t>
  </si>
  <si>
    <t>ВСЕГО:</t>
  </si>
  <si>
    <t xml:space="preserve">Отчет об исполнении  </t>
  </si>
  <si>
    <t>000 2 02 10 000 00 0000 000</t>
  </si>
  <si>
    <t xml:space="preserve">Дотации </t>
  </si>
  <si>
    <t>Субсидии</t>
  </si>
  <si>
    <t>Субвенции</t>
  </si>
  <si>
    <t>Иные межбюджетные трансферты</t>
  </si>
  <si>
    <t>000 2 02 40 000 00 0000 000</t>
  </si>
  <si>
    <t>000 2 07 04 000 00 0000 000</t>
  </si>
  <si>
    <t>Прочие безвозмездные поступления</t>
  </si>
  <si>
    <t xml:space="preserve">Исполнение доходной части бюджета Грачевского муниципального округа Ставропольского края за I квартал 2025 года и к соответствующему периоду 2024 года          </t>
  </si>
  <si>
    <t>2025 год</t>
  </si>
  <si>
    <t>Темп роста
исполнения
2025 года к  2024 году</t>
  </si>
  <si>
    <t xml:space="preserve">Распоряжение администрации Грачевского муниципального округа Ставропольского края от 02 мая 2024 года № 52-р
"Об исполнении бюджета Грачевского муниципального округа Ставропольского края 
за I квартал 2024 года"
</t>
  </si>
  <si>
    <t>за I квартал 2024 года</t>
  </si>
  <si>
    <t xml:space="preserve">Решение Совета Грачевского муниципального округа Ставропольского края
"О бюджете Грачевского муниципального округа Ставропольского края на 2025 год и плановый период 2026 и 2027 года"
от 19 декабря 2024 г. № 51
(в ред. от 20 февраля 2025 г. № 7) 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</si>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</sst>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\ ;\(\$#,##0\)"/>
    <numFmt numFmtId="165" formatCode="_-* #,##0.00_р_._-;\-* #,##0.00_р_._-;_-* &quot;-&quot;??_р_._-;_-@_-"/>
    <numFmt numFmtId="166" formatCode="#,##0.00;[Red]\-#,##0.00"/>
    <numFmt numFmtId="167" formatCode="#,##0.00;[Red]\-#,##0.00;0.00"/>
  </numFmts>
  <fonts count="33" x14ac:knownFonts="1">
    <font>
      <sz val="10"/>
      <color theme="1"/>
      <name val="Arial Cyr"/>
    </font>
    <font>
      <sz val="11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darkDown">
        <fgColor indexed="2"/>
        <bgColor indexed="2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3" fontId="3" fillId="0" borderId="0" applyFont="0" applyFill="0" applyBorder="0" applyProtection="0"/>
    <xf numFmtId="164" fontId="3" fillId="0" borderId="0" applyFont="0" applyFill="0" applyBorder="0" applyProtection="0"/>
    <xf numFmtId="0" fontId="3" fillId="0" borderId="0" applyFont="0" applyFill="0" applyBorder="0" applyProtection="0"/>
    <xf numFmtId="2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1" fillId="0" borderId="0"/>
    <xf numFmtId="0" fontId="3" fillId="0" borderId="1" applyNumberFormat="0" applyFont="0" applyFill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6" fillId="7" borderId="2" applyNumberFormat="0" applyProtection="0"/>
    <xf numFmtId="0" fontId="7" fillId="20" borderId="3" applyNumberFormat="0" applyProtection="0"/>
    <xf numFmtId="0" fontId="8" fillId="20" borderId="2" applyNumberFormat="0" applyProtection="0"/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1" borderId="4" applyNumberFormat="0">
      <alignment horizontal="right" vertical="top"/>
    </xf>
    <xf numFmtId="49" fontId="9" fillId="20" borderId="4">
      <alignment horizontal="left" vertical="top"/>
    </xf>
    <xf numFmtId="49" fontId="10" fillId="0" borderId="4">
      <alignment horizontal="left" vertical="top"/>
    </xf>
    <xf numFmtId="0" fontId="11" fillId="0" borderId="5" applyNumberFormat="0" applyFill="0" applyProtection="0"/>
    <xf numFmtId="0" fontId="12" fillId="0" borderId="6" applyNumberFormat="0" applyFill="0" applyProtection="0"/>
    <xf numFmtId="0" fontId="13" fillId="0" borderId="7" applyNumberFormat="0" applyFill="0" applyProtection="0"/>
    <xf numFmtId="0" fontId="13" fillId="0" borderId="0" applyNumberFormat="0" applyFill="0" applyBorder="0" applyProtection="0"/>
    <xf numFmtId="0" fontId="9" fillId="11" borderId="4">
      <alignment horizontal="left" vertical="top" wrapText="1"/>
    </xf>
    <xf numFmtId="0" fontId="10" fillId="0" borderId="4">
      <alignment horizontal="left" vertical="top" wrapText="1"/>
    </xf>
    <xf numFmtId="0" fontId="9" fillId="2" borderId="4">
      <alignment horizontal="left" vertical="top" wrapText="1"/>
    </xf>
    <xf numFmtId="0" fontId="9" fillId="22" borderId="4">
      <alignment horizontal="left" vertical="top" wrapText="1"/>
    </xf>
    <xf numFmtId="0" fontId="9" fillId="23" borderId="4">
      <alignment horizontal="left" vertical="top" wrapText="1"/>
    </xf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14" fillId="0" borderId="0">
      <alignment horizontal="left" vertical="top"/>
    </xf>
    <xf numFmtId="0" fontId="15" fillId="0" borderId="8" applyNumberFormat="0" applyFill="0" applyProtection="0"/>
    <xf numFmtId="0" fontId="16" fillId="24" borderId="9" applyNumberFormat="0" applyProtection="0"/>
    <xf numFmtId="0" fontId="17" fillId="0" borderId="0" applyNumberFormat="0" applyFill="0" applyBorder="0" applyProtection="0"/>
    <xf numFmtId="0" fontId="18" fillId="25" borderId="0" applyNumberFormat="0" applyBorder="0" applyProtection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9" fillId="11" borderId="10" applyNumberFormat="0">
      <alignment horizontal="right" vertical="top"/>
    </xf>
    <xf numFmtId="0" fontId="9" fillId="2" borderId="10" applyNumberFormat="0">
      <alignment horizontal="right" vertical="top"/>
    </xf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2" borderId="10" applyNumberFormat="0">
      <alignment horizontal="right" vertical="top"/>
    </xf>
    <xf numFmtId="0" fontId="9" fillId="0" borderId="4" applyNumberFormat="0">
      <alignment horizontal="right" vertical="top"/>
    </xf>
    <xf numFmtId="0" fontId="21" fillId="3" borderId="0" applyNumberFormat="0" applyBorder="0" applyProtection="0"/>
    <xf numFmtId="0" fontId="22" fillId="0" borderId="0" applyNumberFormat="0" applyFill="0" applyBorder="0" applyProtection="0"/>
    <xf numFmtId="0" fontId="9" fillId="26" borderId="11" applyNumberFormat="0" applyFont="0" applyProtection="0"/>
    <xf numFmtId="9" fontId="9" fillId="0" borderId="0" applyFont="0" applyFill="0" applyBorder="0" applyProtection="0"/>
    <xf numFmtId="9" fontId="19" fillId="0" borderId="0" applyFont="0" applyFill="0" applyBorder="0" applyProtection="0"/>
    <xf numFmtId="9" fontId="19" fillId="0" borderId="0" applyFont="0" applyFill="0" applyBorder="0" applyProtection="0"/>
    <xf numFmtId="49" fontId="23" fillId="25" borderId="4">
      <alignment horizontal="left" vertical="top" wrapText="1"/>
    </xf>
    <xf numFmtId="49" fontId="9" fillId="0" borderId="4">
      <alignment horizontal="left" vertical="top" wrapText="1"/>
    </xf>
    <xf numFmtId="0" fontId="24" fillId="0" borderId="12" applyNumberFormat="0" applyFill="0" applyProtection="0"/>
    <xf numFmtId="0" fontId="25" fillId="0" borderId="0" applyNumberFormat="0" applyFill="0" applyBorder="0" applyProtection="0"/>
    <xf numFmtId="165" fontId="9" fillId="0" borderId="0" applyFont="0" applyFill="0" applyBorder="0" applyProtection="0"/>
    <xf numFmtId="0" fontId="26" fillId="4" borderId="0" applyNumberFormat="0" applyBorder="0" applyProtection="0"/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32" fillId="0" borderId="0"/>
  </cellStyleXfs>
  <cellXfs count="37">
    <xf numFmtId="0" fontId="0" fillId="0" borderId="0" xfId="0"/>
    <xf numFmtId="0" fontId="28" fillId="0" borderId="0" xfId="0" applyFont="1" applyAlignment="1">
      <alignment horizontal="right"/>
    </xf>
    <xf numFmtId="0" fontId="30" fillId="0" borderId="0" xfId="0" applyFont="1"/>
    <xf numFmtId="0" fontId="30" fillId="27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31" fillId="27" borderId="0" xfId="0" applyFont="1" applyFill="1"/>
    <xf numFmtId="0" fontId="31" fillId="0" borderId="0" xfId="0" applyFont="1"/>
    <xf numFmtId="0" fontId="28" fillId="0" borderId="0" xfId="0" applyFont="1" applyAlignment="1">
      <alignment horizontal="center"/>
    </xf>
    <xf numFmtId="2" fontId="30" fillId="0" borderId="0" xfId="0" applyNumberFormat="1" applyFont="1"/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29" fillId="29" borderId="13" xfId="93" applyNumberFormat="1" applyFont="1" applyFill="1" applyBorder="1" applyAlignment="1" applyProtection="1">
      <alignment horizontal="left" wrapText="1"/>
      <protection hidden="1"/>
    </xf>
    <xf numFmtId="167" fontId="29" fillId="29" borderId="13" xfId="93" applyNumberFormat="1" applyFont="1" applyFill="1" applyBorder="1" applyAlignment="1" applyProtection="1">
      <alignment horizontal="center" wrapText="1"/>
      <protection hidden="1"/>
    </xf>
    <xf numFmtId="2" fontId="31" fillId="29" borderId="13" xfId="0" applyNumberFormat="1" applyFont="1" applyFill="1" applyBorder="1"/>
    <xf numFmtId="0" fontId="29" fillId="28" borderId="13" xfId="93" applyNumberFormat="1" applyFont="1" applyFill="1" applyBorder="1" applyAlignment="1" applyProtection="1">
      <alignment horizontal="left" wrapText="1"/>
      <protection hidden="1"/>
    </xf>
    <xf numFmtId="167" fontId="29" fillId="28" borderId="13" xfId="93" applyNumberFormat="1" applyFont="1" applyFill="1" applyBorder="1" applyAlignment="1" applyProtection="1">
      <alignment horizontal="center" wrapText="1"/>
      <protection hidden="1"/>
    </xf>
    <xf numFmtId="2" fontId="31" fillId="28" borderId="13" xfId="0" applyNumberFormat="1" applyFont="1" applyFill="1" applyBorder="1"/>
    <xf numFmtId="0" fontId="28" fillId="0" borderId="13" xfId="93" applyNumberFormat="1" applyFont="1" applyFill="1" applyBorder="1" applyAlignment="1" applyProtection="1">
      <alignment horizontal="left" wrapText="1"/>
      <protection hidden="1"/>
    </xf>
    <xf numFmtId="167" fontId="28" fillId="0" borderId="13" xfId="93" applyNumberFormat="1" applyFont="1" applyFill="1" applyBorder="1" applyAlignment="1" applyProtection="1">
      <alignment horizontal="center" wrapText="1"/>
      <protection hidden="1"/>
    </xf>
    <xf numFmtId="2" fontId="30" fillId="0" borderId="13" xfId="0" applyNumberFormat="1" applyFont="1" applyBorder="1"/>
    <xf numFmtId="0" fontId="29" fillId="0" borderId="13" xfId="93" applyNumberFormat="1" applyFont="1" applyFill="1" applyBorder="1" applyAlignment="1" applyProtection="1">
      <protection hidden="1"/>
    </xf>
    <xf numFmtId="0" fontId="29" fillId="0" borderId="13" xfId="93" applyNumberFormat="1" applyFont="1" applyFill="1" applyBorder="1" applyAlignment="1" applyProtection="1">
      <alignment horizontal="center"/>
      <protection hidden="1"/>
    </xf>
    <xf numFmtId="166" fontId="29" fillId="0" borderId="13" xfId="93" applyNumberFormat="1" applyFont="1" applyFill="1" applyBorder="1" applyAlignment="1" applyProtection="1">
      <alignment horizontal="center"/>
      <protection hidden="1"/>
    </xf>
    <xf numFmtId="0" fontId="28" fillId="0" borderId="4" xfId="93" applyNumberFormat="1" applyFont="1" applyFill="1" applyBorder="1" applyAlignment="1" applyProtection="1">
      <alignment horizontal="left" wrapText="1"/>
      <protection hidden="1"/>
    </xf>
    <xf numFmtId="167" fontId="28" fillId="0" borderId="4" xfId="93" applyNumberFormat="1" applyFont="1" applyFill="1" applyBorder="1" applyAlignment="1" applyProtection="1">
      <alignment horizontal="center" wrapText="1"/>
      <protection hidden="1"/>
    </xf>
    <xf numFmtId="4" fontId="31" fillId="28" borderId="13" xfId="0" applyNumberFormat="1" applyFont="1" applyFill="1" applyBorder="1"/>
    <xf numFmtId="4" fontId="30" fillId="0" borderId="13" xfId="0" applyNumberFormat="1" applyFont="1" applyBorder="1"/>
    <xf numFmtId="4" fontId="31" fillId="29" borderId="13" xfId="0" applyNumberFormat="1" applyFont="1" applyFill="1" applyBorder="1"/>
    <xf numFmtId="167" fontId="28" fillId="0" borderId="4" xfId="93" applyNumberFormat="1" applyFont="1" applyFill="1" applyBorder="1" applyAlignment="1" applyProtection="1">
      <alignment horizontal="right" wrapText="1"/>
      <protection hidden="1"/>
    </xf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167" fontId="29" fillId="28" borderId="13" xfId="93" applyNumberFormat="1" applyFont="1" applyFill="1" applyBorder="1" applyAlignment="1" applyProtection="1">
      <alignment horizontal="right" wrapText="1"/>
      <protection hidden="1"/>
    </xf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10" xfId="93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тдельная ячейка" xfId="73"/>
    <cellStyle name="Отдельная ячейка - константа" xfId="74"/>
    <cellStyle name="Отдельная ячейка - константа [печать]" xfId="75"/>
    <cellStyle name="Отдельная ячейка [печать]" xfId="76"/>
    <cellStyle name="Отдельная ячейка-результат" xfId="77"/>
    <cellStyle name="Отдельная ячейка-результат [печать]" xfId="78"/>
    <cellStyle name="Плохой 2" xfId="79"/>
    <cellStyle name="Пояснение 2" xfId="80"/>
    <cellStyle name="Примечание 2" xfId="81"/>
    <cellStyle name="Процентный 2" xfId="82"/>
    <cellStyle name="Процентный 2 2" xfId="83"/>
    <cellStyle name="Процентный 3" xfId="84"/>
    <cellStyle name="Свойства элементов измерения" xfId="85"/>
    <cellStyle name="Свойства элементов измерения [печать]" xfId="86"/>
    <cellStyle name="Связанная ячейка 2" xfId="87"/>
    <cellStyle name="Текст предупреждения 2" xfId="88"/>
    <cellStyle name="Финансовый 2" xfId="89"/>
    <cellStyle name="Хороший 2" xfId="90"/>
    <cellStyle name="Элементы осей" xfId="91"/>
    <cellStyle name="Элементы осей [печать]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2"/>
  <sheetViews>
    <sheetView showZeros="0" tabSelected="1" view="pageBreakPreview" zoomScale="60" zoomScaleNormal="80" workbookViewId="0">
      <pane xSplit="2" ySplit="5" topLeftCell="C21" activePane="bottomRight" state="frozen"/>
      <selection activeCell="C9" sqref="C9"/>
      <selection pane="topRight"/>
      <selection pane="bottomLeft"/>
      <selection pane="bottomRight" activeCell="G33" sqref="G33"/>
    </sheetView>
  </sheetViews>
  <sheetFormatPr defaultColWidth="23" defaultRowHeight="15.75" x14ac:dyDescent="0.25"/>
  <cols>
    <col min="1" max="1" width="33.28515625" style="2" customWidth="1"/>
    <col min="2" max="2" width="61.42578125" style="2" customWidth="1"/>
    <col min="3" max="3" width="37.42578125" style="9" customWidth="1"/>
    <col min="4" max="4" width="25.5703125" style="2" customWidth="1"/>
    <col min="5" max="5" width="16.5703125" style="10" customWidth="1"/>
    <col min="6" max="6" width="32.7109375" style="9" customWidth="1"/>
    <col min="7" max="7" width="24" style="10" customWidth="1"/>
    <col min="8" max="8" width="26.42578125" style="3" customWidth="1"/>
    <col min="9" max="47" width="9.140625" style="3" customWidth="1"/>
    <col min="48" max="249" width="9.140625" style="2" customWidth="1"/>
    <col min="250" max="250" width="95.5703125" style="2" customWidth="1"/>
    <col min="251" max="251" width="24.7109375" style="2" customWidth="1"/>
    <col min="252" max="252" width="24" style="2" customWidth="1"/>
    <col min="253" max="253" width="23.85546875" style="2" customWidth="1"/>
    <col min="254" max="16384" width="23" style="2"/>
  </cols>
  <sheetData>
    <row r="1" spans="1:47" ht="34.5" customHeight="1" x14ac:dyDescent="0.25">
      <c r="B1" s="32" t="s">
        <v>71</v>
      </c>
      <c r="C1" s="32"/>
      <c r="D1" s="32"/>
      <c r="E1" s="32"/>
      <c r="F1" s="32"/>
      <c r="G1" s="32"/>
    </row>
    <row r="2" spans="1:47" ht="15" customHeight="1" x14ac:dyDescent="0.25">
      <c r="B2" s="1"/>
      <c r="C2" s="4"/>
      <c r="D2" s="5"/>
      <c r="E2" s="6"/>
      <c r="F2" s="1"/>
      <c r="G2" s="1" t="s">
        <v>77</v>
      </c>
    </row>
    <row r="3" spans="1:47" s="8" customFormat="1" ht="33" customHeight="1" x14ac:dyDescent="0.25">
      <c r="A3" s="33" t="s">
        <v>0</v>
      </c>
      <c r="B3" s="35" t="s">
        <v>1</v>
      </c>
      <c r="C3" s="35" t="s">
        <v>72</v>
      </c>
      <c r="D3" s="35"/>
      <c r="E3" s="35"/>
      <c r="F3" s="11" t="s">
        <v>5</v>
      </c>
      <c r="G3" s="33" t="s">
        <v>73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8" customFormat="1" ht="43.5" customHeight="1" x14ac:dyDescent="0.25">
      <c r="A4" s="33"/>
      <c r="B4" s="35"/>
      <c r="C4" s="12" t="s">
        <v>2</v>
      </c>
      <c r="D4" s="11" t="s">
        <v>6</v>
      </c>
      <c r="E4" s="11" t="s">
        <v>7</v>
      </c>
      <c r="F4" s="12" t="s">
        <v>75</v>
      </c>
      <c r="G4" s="3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8" customFormat="1" ht="221.25" customHeight="1" x14ac:dyDescent="0.25">
      <c r="A5" s="33"/>
      <c r="B5" s="35"/>
      <c r="C5" s="11" t="s">
        <v>76</v>
      </c>
      <c r="D5" s="11" t="s">
        <v>62</v>
      </c>
      <c r="E5" s="13" t="s">
        <v>3</v>
      </c>
      <c r="F5" s="11" t="s">
        <v>74</v>
      </c>
      <c r="G5" s="13" t="s">
        <v>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8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47" x14ac:dyDescent="0.25">
      <c r="A7" s="14" t="s">
        <v>9</v>
      </c>
      <c r="B7" s="14" t="s">
        <v>10</v>
      </c>
      <c r="C7" s="15">
        <f>C8+C9+C10+C15+C18+C19+C20+C23+C24+C27+C28+C29</f>
        <v>341199161.56999999</v>
      </c>
      <c r="D7" s="15">
        <f>D8+D9+D10+D15+D18+D19+D20+D23+D24+D27+D28+D29</f>
        <v>73108239.199999988</v>
      </c>
      <c r="E7" s="15">
        <f>D7/C7*100</f>
        <v>21.426851948755797</v>
      </c>
      <c r="F7" s="15">
        <f>F8+F9+F10+F15+F18+F19+F20+F23+F24+F27+F28+F29</f>
        <v>58235881.749999993</v>
      </c>
      <c r="G7" s="16">
        <f>D7/F7*100</f>
        <v>125.53813388426973</v>
      </c>
    </row>
    <row r="8" spans="1:47" x14ac:dyDescent="0.25">
      <c r="A8" s="17" t="s">
        <v>11</v>
      </c>
      <c r="B8" s="17" t="s">
        <v>4</v>
      </c>
      <c r="C8" s="18">
        <v>181744000</v>
      </c>
      <c r="D8" s="18">
        <v>31068721.359999999</v>
      </c>
      <c r="E8" s="18">
        <f t="shared" ref="E8:E38" si="0">D8/C8*100</f>
        <v>17.094771414737213</v>
      </c>
      <c r="F8" s="18">
        <v>28200168.109999999</v>
      </c>
      <c r="G8" s="19">
        <f t="shared" ref="G8:G38" si="1">D8/F8*100</f>
        <v>110.17211400588349</v>
      </c>
    </row>
    <row r="9" spans="1:47" ht="47.25" x14ac:dyDescent="0.25">
      <c r="A9" s="17" t="s">
        <v>12</v>
      </c>
      <c r="B9" s="17" t="s">
        <v>13</v>
      </c>
      <c r="C9" s="18">
        <v>23324620</v>
      </c>
      <c r="D9" s="18">
        <v>5897981.5499999998</v>
      </c>
      <c r="E9" s="18">
        <f t="shared" si="0"/>
        <v>25.286506489709154</v>
      </c>
      <c r="F9" s="18">
        <v>5638781.4400000004</v>
      </c>
      <c r="G9" s="19">
        <f t="shared" si="1"/>
        <v>104.59673978780776</v>
      </c>
    </row>
    <row r="10" spans="1:47" x14ac:dyDescent="0.25">
      <c r="A10" s="17" t="s">
        <v>14</v>
      </c>
      <c r="B10" s="17" t="s">
        <v>15</v>
      </c>
      <c r="C10" s="18">
        <f>C11+C12+C13+C14</f>
        <v>29395000</v>
      </c>
      <c r="D10" s="18">
        <f>D11+D12+D13+D14</f>
        <v>8172870.2199999997</v>
      </c>
      <c r="E10" s="18">
        <f t="shared" si="0"/>
        <v>27.80360680387821</v>
      </c>
      <c r="F10" s="18">
        <f>F11+F12+F13+F14</f>
        <v>4474329.8</v>
      </c>
      <c r="G10" s="19">
        <f t="shared" si="1"/>
        <v>182.66132773672607</v>
      </c>
    </row>
    <row r="11" spans="1:47" ht="31.5" x14ac:dyDescent="0.25">
      <c r="A11" s="20" t="s">
        <v>16</v>
      </c>
      <c r="B11" s="20" t="s">
        <v>17</v>
      </c>
      <c r="C11" s="21">
        <v>18860000</v>
      </c>
      <c r="D11" s="21">
        <v>1264096.4099999999</v>
      </c>
      <c r="E11" s="21">
        <f t="shared" si="0"/>
        <v>6.7025260339342516</v>
      </c>
      <c r="F11" s="21">
        <v>1867950.17</v>
      </c>
      <c r="G11" s="22">
        <f t="shared" si="1"/>
        <v>67.6729192406669</v>
      </c>
    </row>
    <row r="12" spans="1:47" ht="30.75" customHeight="1" x14ac:dyDescent="0.25">
      <c r="A12" s="20" t="s">
        <v>18</v>
      </c>
      <c r="B12" s="20" t="s">
        <v>19</v>
      </c>
      <c r="C12" s="21">
        <v>0</v>
      </c>
      <c r="D12" s="21">
        <v>962.61</v>
      </c>
      <c r="E12" s="21">
        <v>0</v>
      </c>
      <c r="F12" s="21">
        <v>7625.1</v>
      </c>
      <c r="G12" s="22">
        <f t="shared" si="1"/>
        <v>12.624227878978637</v>
      </c>
    </row>
    <row r="13" spans="1:47" x14ac:dyDescent="0.25">
      <c r="A13" s="20" t="s">
        <v>20</v>
      </c>
      <c r="B13" s="20" t="s">
        <v>21</v>
      </c>
      <c r="C13" s="21">
        <v>6515000</v>
      </c>
      <c r="D13" s="21">
        <v>5288975.16</v>
      </c>
      <c r="E13" s="21">
        <f t="shared" si="0"/>
        <v>81.18150667689946</v>
      </c>
      <c r="F13" s="21">
        <v>946285.85</v>
      </c>
      <c r="G13" s="22">
        <f t="shared" si="1"/>
        <v>558.91939629024364</v>
      </c>
    </row>
    <row r="14" spans="1:47" ht="31.5" x14ac:dyDescent="0.25">
      <c r="A14" s="20" t="s">
        <v>22</v>
      </c>
      <c r="B14" s="20" t="s">
        <v>23</v>
      </c>
      <c r="C14" s="21">
        <v>4020000</v>
      </c>
      <c r="D14" s="21">
        <v>1618836.04</v>
      </c>
      <c r="E14" s="21">
        <f t="shared" si="0"/>
        <v>40.269553233830848</v>
      </c>
      <c r="F14" s="21">
        <v>1652468.68</v>
      </c>
      <c r="G14" s="22">
        <f t="shared" si="1"/>
        <v>97.964703331018669</v>
      </c>
    </row>
    <row r="15" spans="1:47" ht="16.5" customHeight="1" x14ac:dyDescent="0.25">
      <c r="A15" s="17" t="s">
        <v>24</v>
      </c>
      <c r="B15" s="17" t="s">
        <v>25</v>
      </c>
      <c r="C15" s="18">
        <f>C16+C17</f>
        <v>47283000</v>
      </c>
      <c r="D15" s="18">
        <f>D16+D17</f>
        <v>7041599.6900000004</v>
      </c>
      <c r="E15" s="18">
        <f t="shared" si="0"/>
        <v>14.89245540680583</v>
      </c>
      <c r="F15" s="18">
        <f>F16+F17</f>
        <v>3310052.55</v>
      </c>
      <c r="G15" s="28">
        <f t="shared" si="1"/>
        <v>212.73377336562226</v>
      </c>
    </row>
    <row r="16" spans="1:47" x14ac:dyDescent="0.25">
      <c r="A16" s="20" t="s">
        <v>26</v>
      </c>
      <c r="B16" s="20" t="s">
        <v>27</v>
      </c>
      <c r="C16" s="21">
        <v>12592000</v>
      </c>
      <c r="D16" s="21">
        <v>1618447.96</v>
      </c>
      <c r="E16" s="21">
        <f t="shared" si="0"/>
        <v>12.852985705209658</v>
      </c>
      <c r="F16" s="21">
        <v>1684771.58</v>
      </c>
      <c r="G16" s="29">
        <f t="shared" si="1"/>
        <v>96.063346462670026</v>
      </c>
    </row>
    <row r="17" spans="1:7" x14ac:dyDescent="0.25">
      <c r="A17" s="20" t="s">
        <v>28</v>
      </c>
      <c r="B17" s="20" t="s">
        <v>29</v>
      </c>
      <c r="C17" s="21">
        <v>34691000</v>
      </c>
      <c r="D17" s="21">
        <v>5423151.7300000004</v>
      </c>
      <c r="E17" s="21">
        <f t="shared" si="0"/>
        <v>15.632733936755933</v>
      </c>
      <c r="F17" s="21">
        <v>1625280.97</v>
      </c>
      <c r="G17" s="29">
        <f t="shared" si="1"/>
        <v>333.67472025467697</v>
      </c>
    </row>
    <row r="18" spans="1:7" x14ac:dyDescent="0.25">
      <c r="A18" s="17" t="s">
        <v>30</v>
      </c>
      <c r="B18" s="17" t="s">
        <v>31</v>
      </c>
      <c r="C18" s="18">
        <v>4734000</v>
      </c>
      <c r="D18" s="18">
        <v>3842801.01</v>
      </c>
      <c r="E18" s="18">
        <f t="shared" si="0"/>
        <v>81.174503802281365</v>
      </c>
      <c r="F18" s="18">
        <v>1110205.74</v>
      </c>
      <c r="G18" s="28">
        <f t="shared" si="1"/>
        <v>346.13413275993332</v>
      </c>
    </row>
    <row r="19" spans="1:7" ht="47.25" x14ac:dyDescent="0.25">
      <c r="A19" s="17" t="s">
        <v>32</v>
      </c>
      <c r="B19" s="17" t="s">
        <v>33</v>
      </c>
      <c r="C19" s="18">
        <v>0</v>
      </c>
      <c r="D19" s="18">
        <v>0</v>
      </c>
      <c r="E19" s="18">
        <v>0</v>
      </c>
      <c r="F19" s="18">
        <v>166.42</v>
      </c>
      <c r="G19" s="36">
        <v>0</v>
      </c>
    </row>
    <row r="20" spans="1:7" ht="47.25" x14ac:dyDescent="0.25">
      <c r="A20" s="17" t="s">
        <v>34</v>
      </c>
      <c r="B20" s="17" t="s">
        <v>35</v>
      </c>
      <c r="C20" s="18">
        <f>C21+C22</f>
        <v>43369933</v>
      </c>
      <c r="D20" s="18">
        <f>D21+D22</f>
        <v>9530537.6199999992</v>
      </c>
      <c r="E20" s="18">
        <f t="shared" si="0"/>
        <v>21.974988109850202</v>
      </c>
      <c r="F20" s="18">
        <f>F21+F22</f>
        <v>9235837</v>
      </c>
      <c r="G20" s="28">
        <f t="shared" si="1"/>
        <v>103.19083825320865</v>
      </c>
    </row>
    <row r="21" spans="1:7" ht="94.5" x14ac:dyDescent="0.25">
      <c r="A21" s="20" t="s">
        <v>36</v>
      </c>
      <c r="B21" s="20" t="s">
        <v>37</v>
      </c>
      <c r="C21" s="21">
        <v>43369933</v>
      </c>
      <c r="D21" s="21">
        <v>9478695.6199999992</v>
      </c>
      <c r="E21" s="21">
        <f t="shared" si="0"/>
        <v>21.8554536849296</v>
      </c>
      <c r="F21" s="21">
        <v>9225449</v>
      </c>
      <c r="G21" s="29">
        <f t="shared" si="1"/>
        <v>102.74508720388569</v>
      </c>
    </row>
    <row r="22" spans="1:7" ht="94.5" x14ac:dyDescent="0.25">
      <c r="A22" s="20" t="s">
        <v>38</v>
      </c>
      <c r="B22" s="20" t="s">
        <v>39</v>
      </c>
      <c r="C22" s="21">
        <v>0</v>
      </c>
      <c r="D22" s="21">
        <v>51842</v>
      </c>
      <c r="E22" s="21">
        <v>0</v>
      </c>
      <c r="F22" s="21">
        <v>10388</v>
      </c>
      <c r="G22" s="29">
        <f t="shared" si="1"/>
        <v>499.05660377358492</v>
      </c>
    </row>
    <row r="23" spans="1:7" ht="31.5" x14ac:dyDescent="0.25">
      <c r="A23" s="17" t="s">
        <v>40</v>
      </c>
      <c r="B23" s="17" t="s">
        <v>41</v>
      </c>
      <c r="C23" s="18">
        <v>25800</v>
      </c>
      <c r="D23" s="18">
        <v>25234.78</v>
      </c>
      <c r="E23" s="18">
        <f t="shared" si="0"/>
        <v>97.809224806201541</v>
      </c>
      <c r="F23" s="18">
        <v>11342.41</v>
      </c>
      <c r="G23" s="28">
        <f t="shared" si="1"/>
        <v>222.48164190855385</v>
      </c>
    </row>
    <row r="24" spans="1:7" ht="31.5" x14ac:dyDescent="0.25">
      <c r="A24" s="17" t="s">
        <v>42</v>
      </c>
      <c r="B24" s="17" t="s">
        <v>43</v>
      </c>
      <c r="C24" s="18">
        <f>C25+C26</f>
        <v>8495378.5700000003</v>
      </c>
      <c r="D24" s="18">
        <f>D25+D26</f>
        <v>1839390.6199999999</v>
      </c>
      <c r="E24" s="18">
        <f t="shared" si="0"/>
        <v>21.651661604528115</v>
      </c>
      <c r="F24" s="18">
        <f>F25+F26</f>
        <v>1540132.4600000002</v>
      </c>
      <c r="G24" s="28">
        <f t="shared" si="1"/>
        <v>119.43067676140009</v>
      </c>
    </row>
    <row r="25" spans="1:7" x14ac:dyDescent="0.25">
      <c r="A25" s="20" t="s">
        <v>44</v>
      </c>
      <c r="B25" s="20" t="s">
        <v>45</v>
      </c>
      <c r="C25" s="21">
        <v>8495378.5700000003</v>
      </c>
      <c r="D25" s="21">
        <v>1644987.66</v>
      </c>
      <c r="E25" s="21">
        <f t="shared" si="0"/>
        <v>19.36332379358581</v>
      </c>
      <c r="F25" s="21">
        <v>1506962.61</v>
      </c>
      <c r="G25" s="29">
        <f t="shared" si="1"/>
        <v>109.15915558117264</v>
      </c>
    </row>
    <row r="26" spans="1:7" x14ac:dyDescent="0.25">
      <c r="A26" s="20" t="s">
        <v>46</v>
      </c>
      <c r="B26" s="20" t="s">
        <v>47</v>
      </c>
      <c r="C26" s="21">
        <v>0</v>
      </c>
      <c r="D26" s="21">
        <v>194402.96</v>
      </c>
      <c r="E26" s="21">
        <v>0</v>
      </c>
      <c r="F26" s="21">
        <v>33169.85</v>
      </c>
      <c r="G26" s="29">
        <f t="shared" si="1"/>
        <v>586.08332567075217</v>
      </c>
    </row>
    <row r="27" spans="1:7" ht="31.5" x14ac:dyDescent="0.25">
      <c r="A27" s="17" t="s">
        <v>48</v>
      </c>
      <c r="B27" s="17" t="s">
        <v>49</v>
      </c>
      <c r="C27" s="18">
        <v>0</v>
      </c>
      <c r="D27" s="18">
        <v>5214657.5199999996</v>
      </c>
      <c r="E27" s="18">
        <v>0</v>
      </c>
      <c r="F27" s="18">
        <v>4337560.0999999996</v>
      </c>
      <c r="G27" s="28">
        <f t="shared" si="1"/>
        <v>120.22098598702991</v>
      </c>
    </row>
    <row r="28" spans="1:7" x14ac:dyDescent="0.25">
      <c r="A28" s="17" t="s">
        <v>50</v>
      </c>
      <c r="B28" s="17" t="s">
        <v>51</v>
      </c>
      <c r="C28" s="18">
        <v>1049130</v>
      </c>
      <c r="D28" s="18">
        <v>453914.83</v>
      </c>
      <c r="E28" s="18">
        <f t="shared" si="0"/>
        <v>43.265832642284565</v>
      </c>
      <c r="F28" s="18">
        <v>373360.44</v>
      </c>
      <c r="G28" s="28">
        <f t="shared" si="1"/>
        <v>121.5755022144285</v>
      </c>
    </row>
    <row r="29" spans="1:7" x14ac:dyDescent="0.25">
      <c r="A29" s="17" t="s">
        <v>52</v>
      </c>
      <c r="B29" s="17" t="s">
        <v>53</v>
      </c>
      <c r="C29" s="18">
        <v>1778300</v>
      </c>
      <c r="D29" s="18">
        <v>20530</v>
      </c>
      <c r="E29" s="18">
        <f t="shared" si="0"/>
        <v>1.15447337344655</v>
      </c>
      <c r="F29" s="18">
        <v>3945.28</v>
      </c>
      <c r="G29" s="28">
        <f t="shared" si="1"/>
        <v>520.3686430367427</v>
      </c>
    </row>
    <row r="30" spans="1:7" x14ac:dyDescent="0.25">
      <c r="A30" s="14" t="s">
        <v>54</v>
      </c>
      <c r="B30" s="14" t="s">
        <v>55</v>
      </c>
      <c r="C30" s="15">
        <f>C31+C37+C36</f>
        <v>1492908011.4899998</v>
      </c>
      <c r="D30" s="15">
        <f>D31+D37+D36</f>
        <v>245898839.68000004</v>
      </c>
      <c r="E30" s="15">
        <f t="shared" si="0"/>
        <v>16.471131361575335</v>
      </c>
      <c r="F30" s="15">
        <f>F31+F37+F36</f>
        <v>220150939.10999998</v>
      </c>
      <c r="G30" s="30">
        <f t="shared" si="1"/>
        <v>111.69556699330496</v>
      </c>
    </row>
    <row r="31" spans="1:7" ht="47.25" x14ac:dyDescent="0.25">
      <c r="A31" s="14" t="s">
        <v>56</v>
      </c>
      <c r="B31" s="14" t="s">
        <v>57</v>
      </c>
      <c r="C31" s="15">
        <f>C32+C33+C34+C35</f>
        <v>1492908011.4899998</v>
      </c>
      <c r="D31" s="15">
        <f>D32+D33+D34+D35</f>
        <v>246715527.60000002</v>
      </c>
      <c r="E31" s="15">
        <f t="shared" si="0"/>
        <v>16.525835865383634</v>
      </c>
      <c r="F31" s="15">
        <f>F32+F33+F34+F35</f>
        <v>220180167.66999999</v>
      </c>
      <c r="G31" s="30">
        <f t="shared" si="1"/>
        <v>112.05165760876817</v>
      </c>
    </row>
    <row r="32" spans="1:7" x14ac:dyDescent="0.25">
      <c r="A32" s="20" t="s">
        <v>63</v>
      </c>
      <c r="B32" s="20" t="s">
        <v>64</v>
      </c>
      <c r="C32" s="21">
        <v>377585000</v>
      </c>
      <c r="D32" s="21">
        <v>94396251</v>
      </c>
      <c r="E32" s="21">
        <f t="shared" si="0"/>
        <v>25.000000264841027</v>
      </c>
      <c r="F32" s="21">
        <v>89765499</v>
      </c>
      <c r="G32" s="29">
        <f t="shared" si="1"/>
        <v>105.15872139250293</v>
      </c>
    </row>
    <row r="33" spans="1:7" x14ac:dyDescent="0.25">
      <c r="A33" s="20" t="s">
        <v>58</v>
      </c>
      <c r="B33" s="20" t="s">
        <v>65</v>
      </c>
      <c r="C33" s="21">
        <v>507627392.60000002</v>
      </c>
      <c r="D33" s="21">
        <v>29420480.940000001</v>
      </c>
      <c r="E33" s="21">
        <f t="shared" si="0"/>
        <v>5.7956842693835355</v>
      </c>
      <c r="F33" s="21">
        <v>18724306.989999998</v>
      </c>
      <c r="G33" s="29">
        <f t="shared" si="1"/>
        <v>157.12453847137019</v>
      </c>
    </row>
    <row r="34" spans="1:7" x14ac:dyDescent="0.25">
      <c r="A34" s="20" t="s">
        <v>59</v>
      </c>
      <c r="B34" s="20" t="s">
        <v>66</v>
      </c>
      <c r="C34" s="21">
        <v>606506145.30999994</v>
      </c>
      <c r="D34" s="21">
        <v>122604974.61</v>
      </c>
      <c r="E34" s="21">
        <f t="shared" si="0"/>
        <v>20.214959989784379</v>
      </c>
      <c r="F34" s="21">
        <v>111415773.78</v>
      </c>
      <c r="G34" s="29">
        <f t="shared" si="1"/>
        <v>110.04274390455164</v>
      </c>
    </row>
    <row r="35" spans="1:7" x14ac:dyDescent="0.25">
      <c r="A35" s="20" t="s">
        <v>68</v>
      </c>
      <c r="B35" s="20" t="s">
        <v>67</v>
      </c>
      <c r="C35" s="21">
        <v>1189473.58</v>
      </c>
      <c r="D35" s="21">
        <v>293821.05</v>
      </c>
      <c r="E35" s="21">
        <f t="shared" si="0"/>
        <v>24.701771854403017</v>
      </c>
      <c r="F35" s="21">
        <v>274587.90000000002</v>
      </c>
      <c r="G35" s="29">
        <f t="shared" si="1"/>
        <v>107.0043690927386</v>
      </c>
    </row>
    <row r="36" spans="1:7" x14ac:dyDescent="0.25">
      <c r="A36" s="26" t="s">
        <v>69</v>
      </c>
      <c r="B36" s="26" t="s">
        <v>70</v>
      </c>
      <c r="C36" s="27">
        <v>0</v>
      </c>
      <c r="D36" s="27">
        <v>0</v>
      </c>
      <c r="E36" s="27">
        <v>0</v>
      </c>
      <c r="F36" s="27">
        <v>0</v>
      </c>
      <c r="G36" s="31">
        <v>0</v>
      </c>
    </row>
    <row r="37" spans="1:7" ht="47.25" x14ac:dyDescent="0.25">
      <c r="A37" s="20" t="s">
        <v>60</v>
      </c>
      <c r="B37" s="20" t="s">
        <v>8</v>
      </c>
      <c r="C37" s="21">
        <v>0</v>
      </c>
      <c r="D37" s="21">
        <v>-816687.92</v>
      </c>
      <c r="E37" s="21">
        <v>0</v>
      </c>
      <c r="F37" s="21">
        <v>-29228.560000000001</v>
      </c>
      <c r="G37" s="29">
        <f t="shared" si="1"/>
        <v>2794.1435363220085</v>
      </c>
    </row>
    <row r="38" spans="1:7" x14ac:dyDescent="0.25">
      <c r="A38" s="23"/>
      <c r="B38" s="24" t="s">
        <v>61</v>
      </c>
      <c r="C38" s="25">
        <f>C30+C7</f>
        <v>1834107173.0599997</v>
      </c>
      <c r="D38" s="25">
        <f>D30+D7</f>
        <v>319007078.88</v>
      </c>
      <c r="E38" s="25">
        <f t="shared" si="0"/>
        <v>17.393044614059978</v>
      </c>
      <c r="F38" s="25">
        <f>F30+F7</f>
        <v>278386820.85999995</v>
      </c>
      <c r="G38" s="29">
        <f t="shared" si="1"/>
        <v>114.59130065658816</v>
      </c>
    </row>
    <row r="39" spans="1:7" x14ac:dyDescent="0.25">
      <c r="G39" s="2"/>
    </row>
    <row r="40" spans="1:7" x14ac:dyDescent="0.25">
      <c r="G40" s="2"/>
    </row>
    <row r="41" spans="1:7" x14ac:dyDescent="0.25">
      <c r="G41" s="2"/>
    </row>
    <row r="42" spans="1:7" x14ac:dyDescent="0.25">
      <c r="G42" s="2"/>
    </row>
    <row r="43" spans="1:7" x14ac:dyDescent="0.25">
      <c r="G43" s="2"/>
    </row>
    <row r="44" spans="1:7" x14ac:dyDescent="0.25">
      <c r="G44" s="2"/>
    </row>
    <row r="45" spans="1:7" x14ac:dyDescent="0.25">
      <c r="G45" s="2"/>
    </row>
    <row r="46" spans="1:7" x14ac:dyDescent="0.25">
      <c r="G46" s="2"/>
    </row>
    <row r="47" spans="1:7" x14ac:dyDescent="0.25">
      <c r="G47" s="2"/>
    </row>
    <row r="48" spans="1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</sheetData>
  <mergeCells count="5">
    <mergeCell ref="B1:G1"/>
    <mergeCell ref="A3:A5"/>
    <mergeCell ref="G3:G4"/>
    <mergeCell ref="B3:B5"/>
    <mergeCell ref="C3:E3"/>
  </mergeCells>
  <pageMargins left="0.78740157480314954" right="0.19685039370078738" top="0.23622047244094491" bottom="0.23622047244094491" header="0.23622047244094491" footer="0.19685039370078738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</vt:lpstr>
      <vt:lpstr>кр!Область_печати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Dudiniva</cp:lastModifiedBy>
  <cp:revision>4</cp:revision>
  <cp:lastPrinted>2024-08-12T06:46:09Z</cp:lastPrinted>
  <dcterms:created xsi:type="dcterms:W3CDTF">2023-04-06T06:31:58Z</dcterms:created>
  <dcterms:modified xsi:type="dcterms:W3CDTF">2025-06-27T12:54:56Z</dcterms:modified>
</cp:coreProperties>
</file>