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<sst xmlns="http://schemas.openxmlformats.org/spreadsheetml/2006/main" count="54" uniqueCount="52">
  <si>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(+/-)</t>
  </si>
  <si>
    <t>%</t>
  </si>
  <si>
    <t xml:space="preserve">Наименование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</si>
  <si>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</si>
  <si>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</si>
  <si>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</si>
  <si>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</si>
  <si>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</si>
  <si>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</si>
  <si>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</si>
  <si>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</si>
  <si>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</si>
  <si>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</si>
  <si>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</si>
  <si>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</si>
  <si>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</si>
  <si>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</si>
  <si>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</si>
  <si>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</si>
  <si>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</si>
  <si>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</si>
  <si>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</si>
  <si>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</si>
  <si>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</si>
  <si>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</si>
  <si>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</si>
  <si>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</si>
  <si>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</si>
  <si>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</si>
  <si>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</si>
  <si>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</si>
  <si>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</si>
  <si>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</si>
  <si>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</si>
  <si>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Итого</t>
  </si>
  <si>
    <t>Код</t>
  </si>
  <si>
    <t>Условно утвержденные расходы</t>
  </si>
  <si>
    <t>Всего:</t>
  </si>
  <si>
    <t>2024 год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</si>
  <si>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</si>
  <si>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 по разделам и подразделам на 2023 год и плановый период 2024 и 2025 годов в сравнении с ожидаемым исполнением 
за 2022 год (оценка текущего финансового года) и отчетом за 2021 год (отчетный финансовый год)</t>
  </si>
  <si>
    <t>2025 год</t>
  </si>
  <si>
    <t>Мобилизационная и вневойсковая подготовка</t>
  </si>
  <si>
    <t>Национальная оборона</t>
  </si>
  <si>
    <t>Охрана окружающей среды</t>
  </si>
  <si>
    <t>Другие вопросы в области охраны окружающей среды</t>
  </si>
  <si>
    <t>тыс.рублей</t>
  </si>
  <si>
    <t>Отчет 2022 год</t>
  </si>
  <si>
    <t>Оценка 2023 год</t>
  </si>
  <si>
    <t>2026 год</t>
  </si>
  <si>
    <t xml:space="preserve">Отклонение 2024 год к 2022 году </t>
  </si>
  <si>
    <t xml:space="preserve">Отклонение 2024 год к 2023 году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</si>
</sst>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000"/>
    <numFmt numFmtId="166" formatCode="#,##0.00_ ;[Red]\-#,##0.00\ "/>
    <numFmt numFmtId="167" formatCode="#,##0.00;[Red]\-#,##0.00;&quot; &quot;"/>
    <numFmt numFmtId="168" formatCode="#,##0.00;[Red]\-#,##0.00;0.00"/>
    <numFmt numFmtId="169" formatCode="#,##0.00;[Red]\-#,##0.00"/>
    <numFmt numFmtId="170" formatCode="0\.00"/>
    <numFmt numFmtId="171" formatCode="00\.0\.00\.00000;;&quot;&quot;"/>
    <numFmt numFmtId="172" formatCode="00;[Red]\-00;&quot;&quot;"/>
    <numFmt numFmtId="173" formatCode="000"/>
    <numFmt numFmtId="174" formatCode="000;[Red]\-000;&quot;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55" applyNumberFormat="1" applyFont="1" applyFill="1" applyBorder="1" applyAlignment="1" applyProtection="1">
      <alignment horizontal="justify" vertical="top" wrapText="1"/>
      <protection hidden="1"/>
    </xf>
    <xf numFmtId="0" fontId="3" fillId="32" borderId="10" xfId="55" applyNumberFormat="1" applyFont="1" applyFill="1" applyBorder="1" applyAlignment="1" applyProtection="1">
      <alignment horizontal="justify" vertical="top" wrapText="1"/>
      <protection hidden="1"/>
    </xf>
    <xf numFmtId="166" fontId="3" fillId="0" borderId="10" xfId="55" applyNumberFormat="1" applyFont="1" applyFill="1" applyBorder="1" applyAlignment="1" applyProtection="1">
      <alignment horizontal="right" vertical="top"/>
      <protection hidden="1"/>
    </xf>
    <xf numFmtId="166" fontId="3" fillId="32" borderId="10" xfId="55" applyNumberFormat="1" applyFont="1" applyFill="1" applyBorder="1" applyAlignment="1" applyProtection="1">
      <alignment horizontal="right" vertical="top"/>
      <protection hidden="1"/>
    </xf>
    <xf numFmtId="166" fontId="3" fillId="0" borderId="10" xfId="55" applyNumberFormat="1" applyFont="1" applyFill="1" applyBorder="1" applyAlignment="1" applyProtection="1">
      <alignment horizontal="justify" vertical="top" wrapText="1"/>
      <protection hidden="1"/>
    </xf>
    <xf numFmtId="166" fontId="3" fillId="32" borderId="10" xfId="55" applyNumberFormat="1" applyFont="1" applyFill="1" applyBorder="1" applyAlignment="1" applyProtection="1">
      <alignment horizontal="justify" vertical="top" wrapText="1"/>
      <protection hidden="1"/>
    </xf>
    <xf numFmtId="4" fontId="3" fillId="0" borderId="10" xfId="55" applyNumberFormat="1" applyFont="1" applyFill="1" applyBorder="1" applyAlignment="1" applyProtection="1">
      <alignment horizontal="right" vertical="top"/>
      <protection hidden="1"/>
    </xf>
    <xf numFmtId="4" fontId="3" fillId="32" borderId="10" xfId="55" applyNumberFormat="1" applyFont="1" applyFill="1" applyBorder="1" applyAlignment="1" applyProtection="1">
      <alignment horizontal="right" vertical="top"/>
      <protection hidden="1"/>
    </xf>
    <xf numFmtId="0" fontId="5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 vertical="top"/>
    </xf>
    <xf numFmtId="166" fontId="3" fillId="0" borderId="10" xfId="62" applyNumberFormat="1" applyFont="1" applyBorder="1" applyAlignment="1">
      <alignment horizontal="right" vertical="top"/>
    </xf>
    <xf numFmtId="166" fontId="3" fillId="32" borderId="10" xfId="62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165" fontId="6" fillId="12" borderId="10" xfId="0" applyNumberFormat="1" applyFont="1" applyFill="1" applyBorder="1" applyAlignment="1">
      <alignment horizontal="center" vertical="top"/>
    </xf>
    <xf numFmtId="0" fontId="3" fillId="12" borderId="10" xfId="55" applyNumberFormat="1" applyFont="1" applyFill="1" applyBorder="1" applyAlignment="1" applyProtection="1">
      <alignment horizontal="justify" vertical="top" wrapText="1"/>
      <protection hidden="1"/>
    </xf>
    <xf numFmtId="166" fontId="3" fillId="12" borderId="10" xfId="62" applyNumberFormat="1" applyFont="1" applyFill="1" applyBorder="1" applyAlignment="1">
      <alignment horizontal="right" vertical="top"/>
    </xf>
    <xf numFmtId="4" fontId="3" fillId="12" borderId="10" xfId="62" applyNumberFormat="1" applyFont="1" applyFill="1" applyBorder="1" applyAlignment="1">
      <alignment horizontal="right" vertical="top"/>
    </xf>
    <xf numFmtId="4" fontId="3" fillId="12" borderId="10" xfId="55" applyNumberFormat="1" applyFont="1" applyFill="1" applyBorder="1" applyAlignment="1" applyProtection="1">
      <alignment horizontal="right" vertical="top"/>
      <protection hidden="1"/>
    </xf>
    <xf numFmtId="166" fontId="3" fillId="12" borderId="10" xfId="55" applyNumberFormat="1" applyFont="1" applyFill="1" applyBorder="1" applyAlignment="1" applyProtection="1">
      <alignment horizontal="right" vertical="top"/>
      <protection hidden="1"/>
    </xf>
    <xf numFmtId="4" fontId="3" fillId="12" borderId="10" xfId="62" applyNumberFormat="1" applyFont="1" applyFill="1" applyBorder="1" applyAlignment="1">
      <alignment vertical="top"/>
    </xf>
    <xf numFmtId="165" fontId="6" fillId="0" borderId="10" xfId="0" applyNumberFormat="1" applyFont="1" applyFill="1" applyBorder="1" applyAlignment="1">
      <alignment horizontal="center" vertical="top"/>
    </xf>
    <xf numFmtId="166" fontId="3" fillId="0" borderId="10" xfId="62" applyNumberFormat="1" applyFont="1" applyFill="1" applyBorder="1" applyAlignment="1">
      <alignment horizontal="right" vertical="top"/>
    </xf>
    <xf numFmtId="0" fontId="6" fillId="12" borderId="10" xfId="0" applyFont="1" applyFill="1" applyBorder="1" applyAlignment="1">
      <alignment vertical="top"/>
    </xf>
    <xf numFmtId="0" fontId="4" fillId="12" borderId="10" xfId="55" applyNumberFormat="1" applyFont="1" applyFill="1" applyBorder="1" applyAlignment="1" applyProtection="1">
      <alignment horizontal="justify"/>
      <protection hidden="1"/>
    </xf>
    <xf numFmtId="166" fontId="4" fillId="12" borderId="10" xfId="62" applyNumberFormat="1" applyFont="1" applyFill="1" applyBorder="1" applyAlignment="1">
      <alignment horizontal="right" vertical="top"/>
    </xf>
    <xf numFmtId="166" fontId="4" fillId="12" borderId="10" xfId="55" applyNumberFormat="1" applyFont="1" applyFill="1" applyBorder="1" applyAlignment="1" applyProtection="1">
      <alignment horizontal="right"/>
      <protection hidden="1"/>
    </xf>
    <xf numFmtId="4" fontId="4" fillId="12" borderId="10" xfId="55" applyNumberFormat="1" applyFont="1" applyFill="1" applyBorder="1" applyAlignment="1" applyProtection="1">
      <alignment horizontal="right"/>
      <protection hidden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65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tmp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60" zoomScalePageLayoutView="0" workbookViewId="0" topLeftCell="A1">
      <selection activeCell="K35" sqref="K35"/>
    </sheetView>
  </sheetViews>
  <sheetFormatPr defaultColWidth="9.140625" defaultRowHeight="15"/>
  <cols>
    <col min="1" max="1" width="6.140625" style="19" customWidth="1"/>
    <col min="2" max="2" width="56.00390625" style="10" customWidth="1"/>
    <col min="3" max="4" width="18.7109375" style="10" customWidth="1"/>
    <col min="5" max="5" width="18.57421875" style="10" customWidth="1"/>
    <col min="6" max="6" width="17.28125" style="10" customWidth="1"/>
    <col min="7" max="7" width="21.57421875" style="10" customWidth="1"/>
    <col min="8" max="8" width="19.7109375" style="10" customWidth="1"/>
    <col min="9" max="9" width="12.7109375" style="10" customWidth="1"/>
    <col min="10" max="10" width="17.421875" style="10" customWidth="1"/>
    <col min="11" max="11" width="14.421875" style="10" customWidth="1"/>
    <col min="12" max="12" width="9.140625" style="20" customWidth="1"/>
    <col min="13" max="16384" width="9.140625" style="10" customWidth="1"/>
  </cols>
  <sheetData>
    <row r="1" spans="1:11" ht="4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13" customFormat="1" ht="15.75">
      <c r="A2" s="9"/>
      <c r="B2" s="11"/>
      <c r="C2" s="11"/>
      <c r="D2" s="11"/>
      <c r="E2" s="11"/>
      <c r="F2" s="11"/>
      <c r="G2" s="11"/>
      <c r="H2" s="11"/>
      <c r="I2" s="11"/>
      <c r="J2" s="11"/>
      <c r="K2" s="12" t="s">
        <v>46</v>
      </c>
      <c r="L2" s="21"/>
    </row>
    <row r="3" spans="1:11" ht="14.25" customHeight="1">
      <c r="A3" s="44" t="s">
        <v>35</v>
      </c>
      <c r="B3" s="39" t="s">
        <v>2</v>
      </c>
      <c r="C3" s="40" t="s">
        <v>47</v>
      </c>
      <c r="D3" s="40" t="s">
        <v>48</v>
      </c>
      <c r="E3" s="42" t="s">
        <v>38</v>
      </c>
      <c r="F3" s="42" t="s">
        <v>41</v>
      </c>
      <c r="G3" s="42" t="s">
        <v>49</v>
      </c>
      <c r="H3" s="37" t="s">
        <v>50</v>
      </c>
      <c r="I3" s="38"/>
      <c r="J3" s="37" t="s">
        <v>51</v>
      </c>
      <c r="K3" s="38"/>
    </row>
    <row r="4" spans="1:11" ht="39.75" customHeight="1">
      <c r="A4" s="45"/>
      <c r="B4" s="39"/>
      <c r="C4" s="40"/>
      <c r="D4" s="40"/>
      <c r="E4" s="42"/>
      <c r="F4" s="42"/>
      <c r="G4" s="42"/>
      <c r="H4" s="14" t="s">
        <v>0</v>
      </c>
      <c r="I4" s="14" t="s">
        <v>1</v>
      </c>
      <c r="J4" s="14" t="s">
        <v>0</v>
      </c>
      <c r="K4" s="14" t="s">
        <v>1</v>
      </c>
    </row>
    <row r="5" spans="1:11" ht="15.75">
      <c r="A5" s="23">
        <v>100</v>
      </c>
      <c r="B5" s="24" t="s">
        <v>3</v>
      </c>
      <c r="C5" s="25">
        <f aca="true" t="shared" si="0" ref="C5:H5">SUM(C6:C12)</f>
        <v>178747.798</v>
      </c>
      <c r="D5" s="25">
        <f t="shared" si="0"/>
        <v>162784.813</v>
      </c>
      <c r="E5" s="25">
        <f t="shared" si="0"/>
        <v>164910.478</v>
      </c>
      <c r="F5" s="25">
        <f t="shared" si="0"/>
        <v>163288.87399999998</v>
      </c>
      <c r="G5" s="25">
        <f t="shared" si="0"/>
        <v>147348.914</v>
      </c>
      <c r="H5" s="26">
        <f t="shared" si="0"/>
        <v>-13837.320000000007</v>
      </c>
      <c r="I5" s="27">
        <f>E5/C5*100</f>
        <v>92.25874659446154</v>
      </c>
      <c r="J5" s="27">
        <f>E5-D5</f>
        <v>2125.665000000008</v>
      </c>
      <c r="K5" s="28">
        <f>E5/D5*100</f>
        <v>101.30581284631263</v>
      </c>
    </row>
    <row r="6" spans="1:11" ht="47.25">
      <c r="A6" s="15">
        <v>102</v>
      </c>
      <c r="B6" s="1" t="s">
        <v>4</v>
      </c>
      <c r="C6" s="16">
        <v>3677.016</v>
      </c>
      <c r="D6" s="3">
        <v>3505.989</v>
      </c>
      <c r="E6" s="3">
        <v>1389.875</v>
      </c>
      <c r="F6" s="3">
        <v>1389.875</v>
      </c>
      <c r="G6" s="3">
        <v>1389.875</v>
      </c>
      <c r="H6" s="7">
        <f aca="true" t="shared" si="1" ref="H6:H40">E6-C6</f>
        <v>-2287.141</v>
      </c>
      <c r="I6" s="7">
        <f aca="true" t="shared" si="2" ref="I6:I40">E6/C6*100</f>
        <v>37.79899244387296</v>
      </c>
      <c r="J6" s="7">
        <f aca="true" t="shared" si="3" ref="J6:J40">E6-D6</f>
        <v>-2116.114</v>
      </c>
      <c r="K6" s="3">
        <f aca="true" t="shared" si="4" ref="K6:K40">E6/D6*100</f>
        <v>39.64287965535545</v>
      </c>
    </row>
    <row r="7" spans="1:11" ht="68.25" customHeight="1">
      <c r="A7" s="15">
        <v>103</v>
      </c>
      <c r="B7" s="1" t="s">
        <v>5</v>
      </c>
      <c r="C7" s="16">
        <v>2115.025</v>
      </c>
      <c r="D7" s="3">
        <v>2134.604</v>
      </c>
      <c r="E7" s="3">
        <v>2202.41</v>
      </c>
      <c r="F7" s="3">
        <v>2202.606</v>
      </c>
      <c r="G7" s="3">
        <v>2202.606</v>
      </c>
      <c r="H7" s="7">
        <f t="shared" si="1"/>
        <v>87.38499999999976</v>
      </c>
      <c r="I7" s="7">
        <f t="shared" si="2"/>
        <v>104.13162964976772</v>
      </c>
      <c r="J7" s="7">
        <f t="shared" si="3"/>
        <v>67.80600000000004</v>
      </c>
      <c r="K7" s="3">
        <f t="shared" si="4"/>
        <v>103.17651423870657</v>
      </c>
    </row>
    <row r="8" spans="1:11" ht="72" customHeight="1">
      <c r="A8" s="15">
        <v>104</v>
      </c>
      <c r="B8" s="1" t="s">
        <v>6</v>
      </c>
      <c r="C8" s="16">
        <v>77876.998</v>
      </c>
      <c r="D8" s="3">
        <v>77826.816</v>
      </c>
      <c r="E8" s="3">
        <v>83363.307</v>
      </c>
      <c r="F8" s="3">
        <v>83499.275</v>
      </c>
      <c r="G8" s="3">
        <v>83499.274</v>
      </c>
      <c r="H8" s="7">
        <f t="shared" si="1"/>
        <v>5486.308999999994</v>
      </c>
      <c r="I8" s="7">
        <f t="shared" si="2"/>
        <v>107.04483883675124</v>
      </c>
      <c r="J8" s="7">
        <f t="shared" si="3"/>
        <v>5536.4909999999945</v>
      </c>
      <c r="K8" s="3">
        <f t="shared" si="4"/>
        <v>107.11386034345796</v>
      </c>
    </row>
    <row r="9" spans="1:11" ht="15.75">
      <c r="A9" s="15">
        <v>105</v>
      </c>
      <c r="B9" s="1" t="s">
        <v>7</v>
      </c>
      <c r="C9" s="16">
        <v>86.634</v>
      </c>
      <c r="D9" s="3">
        <v>0</v>
      </c>
      <c r="E9" s="3">
        <v>2.06</v>
      </c>
      <c r="F9" s="3">
        <v>2.28</v>
      </c>
      <c r="G9" s="3">
        <v>2.65</v>
      </c>
      <c r="H9" s="7">
        <f t="shared" si="1"/>
        <v>-84.574</v>
      </c>
      <c r="I9" s="7">
        <f t="shared" si="2"/>
        <v>2.3778193319020247</v>
      </c>
      <c r="J9" s="7">
        <f t="shared" si="3"/>
        <v>2.06</v>
      </c>
      <c r="K9" s="3">
        <v>0</v>
      </c>
    </row>
    <row r="10" spans="1:11" ht="47.25">
      <c r="A10" s="15">
        <v>106</v>
      </c>
      <c r="B10" s="1" t="s">
        <v>8</v>
      </c>
      <c r="C10" s="16">
        <v>14562.314</v>
      </c>
      <c r="D10" s="3">
        <v>14811.782</v>
      </c>
      <c r="E10" s="3">
        <v>15968.199</v>
      </c>
      <c r="F10" s="3">
        <v>16025.151</v>
      </c>
      <c r="G10" s="3">
        <v>16025.151</v>
      </c>
      <c r="H10" s="7">
        <f t="shared" si="1"/>
        <v>1405.8850000000002</v>
      </c>
      <c r="I10" s="7">
        <f t="shared" si="2"/>
        <v>109.6542692322113</v>
      </c>
      <c r="J10" s="7">
        <f t="shared" si="3"/>
        <v>1156.4170000000013</v>
      </c>
      <c r="K10" s="3">
        <f t="shared" si="4"/>
        <v>107.80741304456143</v>
      </c>
    </row>
    <row r="11" spans="1:11" ht="15.75">
      <c r="A11" s="15">
        <v>111</v>
      </c>
      <c r="B11" s="1" t="s">
        <v>9</v>
      </c>
      <c r="C11" s="16">
        <v>0</v>
      </c>
      <c r="D11" s="4">
        <v>0</v>
      </c>
      <c r="E11" s="3">
        <v>200</v>
      </c>
      <c r="F11" s="3">
        <v>200</v>
      </c>
      <c r="G11" s="3">
        <v>200</v>
      </c>
      <c r="H11" s="7">
        <f t="shared" si="1"/>
        <v>200</v>
      </c>
      <c r="I11" s="7">
        <v>0</v>
      </c>
      <c r="J11" s="8">
        <f t="shared" si="3"/>
        <v>200</v>
      </c>
      <c r="K11" s="4">
        <v>0</v>
      </c>
    </row>
    <row r="12" spans="1:11" ht="15.75">
      <c r="A12" s="15">
        <v>113</v>
      </c>
      <c r="B12" s="1" t="s">
        <v>10</v>
      </c>
      <c r="C12" s="16">
        <v>80429.811</v>
      </c>
      <c r="D12" s="4">
        <v>64505.622</v>
      </c>
      <c r="E12" s="3">
        <v>61784.627</v>
      </c>
      <c r="F12" s="3">
        <v>59969.687</v>
      </c>
      <c r="G12" s="3">
        <v>44029.358</v>
      </c>
      <c r="H12" s="7">
        <f t="shared" si="1"/>
        <v>-18645.184</v>
      </c>
      <c r="I12" s="7">
        <f t="shared" si="2"/>
        <v>76.81806811655942</v>
      </c>
      <c r="J12" s="8">
        <f t="shared" si="3"/>
        <v>-2720.9950000000026</v>
      </c>
      <c r="K12" s="4">
        <f t="shared" si="4"/>
        <v>95.78177077340638</v>
      </c>
    </row>
    <row r="13" spans="1:11" ht="15.75">
      <c r="A13" s="23">
        <v>200</v>
      </c>
      <c r="B13" s="24" t="s">
        <v>43</v>
      </c>
      <c r="C13" s="25">
        <f>C14</f>
        <v>3076.52</v>
      </c>
      <c r="D13" s="25">
        <f>D14</f>
        <v>2086.748</v>
      </c>
      <c r="E13" s="25">
        <f>E14</f>
        <v>1528.611</v>
      </c>
      <c r="F13" s="25">
        <f>F14</f>
        <v>1580.637</v>
      </c>
      <c r="G13" s="25">
        <f>G14</f>
        <v>1580.637</v>
      </c>
      <c r="H13" s="27">
        <f t="shared" si="1"/>
        <v>-1547.9089999999999</v>
      </c>
      <c r="I13" s="27">
        <f t="shared" si="2"/>
        <v>49.68636641400024</v>
      </c>
      <c r="J13" s="27">
        <f t="shared" si="3"/>
        <v>-558.137</v>
      </c>
      <c r="K13" s="28">
        <f t="shared" si="4"/>
        <v>73.25326297185862</v>
      </c>
    </row>
    <row r="14" spans="1:11" ht="15.75">
      <c r="A14" s="15">
        <v>203</v>
      </c>
      <c r="B14" s="1" t="s">
        <v>42</v>
      </c>
      <c r="C14" s="16">
        <v>3076.52</v>
      </c>
      <c r="D14" s="4">
        <v>2086.748</v>
      </c>
      <c r="E14" s="3">
        <v>1528.611</v>
      </c>
      <c r="F14" s="3">
        <v>1580.637</v>
      </c>
      <c r="G14" s="3">
        <v>1580.637</v>
      </c>
      <c r="H14" s="7">
        <f t="shared" si="1"/>
        <v>-1547.9089999999999</v>
      </c>
      <c r="I14" s="7">
        <f t="shared" si="2"/>
        <v>49.68636641400024</v>
      </c>
      <c r="J14" s="8">
        <f t="shared" si="3"/>
        <v>-558.137</v>
      </c>
      <c r="K14" s="4">
        <f t="shared" si="4"/>
        <v>73.25326297185862</v>
      </c>
    </row>
    <row r="15" spans="1:11" ht="31.5">
      <c r="A15" s="23">
        <v>300</v>
      </c>
      <c r="B15" s="24" t="s">
        <v>11</v>
      </c>
      <c r="C15" s="25">
        <f aca="true" t="shared" si="5" ref="C15:H15">SUM(C16:C16)</f>
        <v>5661.982</v>
      </c>
      <c r="D15" s="25">
        <f t="shared" si="5"/>
        <v>6803.511</v>
      </c>
      <c r="E15" s="25">
        <f t="shared" si="5"/>
        <v>6502.92</v>
      </c>
      <c r="F15" s="25">
        <f t="shared" si="5"/>
        <v>6541.668</v>
      </c>
      <c r="G15" s="25">
        <f t="shared" si="5"/>
        <v>6541.668</v>
      </c>
      <c r="H15" s="26">
        <f t="shared" si="5"/>
        <v>840.9380000000001</v>
      </c>
      <c r="I15" s="27">
        <f t="shared" si="2"/>
        <v>114.85236088705332</v>
      </c>
      <c r="J15" s="27">
        <f t="shared" si="3"/>
        <v>-300.59100000000035</v>
      </c>
      <c r="K15" s="28">
        <f t="shared" si="4"/>
        <v>95.5818253251887</v>
      </c>
    </row>
    <row r="16" spans="1:11" ht="47.25">
      <c r="A16" s="15">
        <v>310</v>
      </c>
      <c r="B16" s="1" t="s">
        <v>39</v>
      </c>
      <c r="C16" s="16">
        <v>5661.982</v>
      </c>
      <c r="D16" s="3">
        <v>6803.511</v>
      </c>
      <c r="E16" s="3">
        <v>6502.92</v>
      </c>
      <c r="F16" s="3">
        <v>6541.668</v>
      </c>
      <c r="G16" s="3">
        <v>6541.668</v>
      </c>
      <c r="H16" s="7">
        <f t="shared" si="1"/>
        <v>840.9380000000001</v>
      </c>
      <c r="I16" s="7">
        <f t="shared" si="2"/>
        <v>114.85236088705332</v>
      </c>
      <c r="J16" s="7">
        <f t="shared" si="3"/>
        <v>-300.59100000000035</v>
      </c>
      <c r="K16" s="3">
        <f t="shared" si="4"/>
        <v>95.5818253251887</v>
      </c>
    </row>
    <row r="17" spans="1:11" ht="15.75">
      <c r="A17" s="23">
        <v>400</v>
      </c>
      <c r="B17" s="24" t="s">
        <v>12</v>
      </c>
      <c r="C17" s="25">
        <f aca="true" t="shared" si="6" ref="C17:H17">SUM(C18:C20)</f>
        <v>163652.20099999997</v>
      </c>
      <c r="D17" s="25">
        <f t="shared" si="6"/>
        <v>274406.476</v>
      </c>
      <c r="E17" s="25">
        <f t="shared" si="6"/>
        <v>62845.597</v>
      </c>
      <c r="F17" s="25">
        <f t="shared" si="6"/>
        <v>58040.521</v>
      </c>
      <c r="G17" s="25">
        <f t="shared" si="6"/>
        <v>58382.133</v>
      </c>
      <c r="H17" s="26">
        <f t="shared" si="6"/>
        <v>-100806.60399999998</v>
      </c>
      <c r="I17" s="27">
        <f t="shared" si="2"/>
        <v>38.40192592337943</v>
      </c>
      <c r="J17" s="27">
        <f t="shared" si="3"/>
        <v>-211560.87900000002</v>
      </c>
      <c r="K17" s="28">
        <f t="shared" si="4"/>
        <v>22.902373849223586</v>
      </c>
    </row>
    <row r="18" spans="1:11" ht="15.75">
      <c r="A18" s="15">
        <v>405</v>
      </c>
      <c r="B18" s="1" t="s">
        <v>13</v>
      </c>
      <c r="C18" s="16">
        <v>6061.628</v>
      </c>
      <c r="D18" s="3">
        <v>5380.499</v>
      </c>
      <c r="E18" s="3">
        <v>6221.742</v>
      </c>
      <c r="F18" s="3">
        <v>5770.735</v>
      </c>
      <c r="G18" s="3">
        <v>5770.735</v>
      </c>
      <c r="H18" s="7">
        <f t="shared" si="1"/>
        <v>160.1140000000005</v>
      </c>
      <c r="I18" s="7">
        <f t="shared" si="2"/>
        <v>102.64143560112895</v>
      </c>
      <c r="J18" s="7">
        <f t="shared" si="3"/>
        <v>841.2430000000004</v>
      </c>
      <c r="K18" s="3">
        <f t="shared" si="4"/>
        <v>115.6350368246514</v>
      </c>
    </row>
    <row r="19" spans="1:11" ht="15.75">
      <c r="A19" s="15">
        <v>409</v>
      </c>
      <c r="B19" s="1" t="s">
        <v>14</v>
      </c>
      <c r="C19" s="16">
        <v>157555.58</v>
      </c>
      <c r="D19" s="3">
        <v>260749.798</v>
      </c>
      <c r="E19" s="3">
        <v>56121.855</v>
      </c>
      <c r="F19" s="3">
        <v>51767.786</v>
      </c>
      <c r="G19" s="3">
        <v>52109.398</v>
      </c>
      <c r="H19" s="7">
        <f t="shared" si="1"/>
        <v>-101433.72499999998</v>
      </c>
      <c r="I19" s="7">
        <f t="shared" si="2"/>
        <v>35.620353782455695</v>
      </c>
      <c r="J19" s="7">
        <f t="shared" si="3"/>
        <v>-204627.943</v>
      </c>
      <c r="K19" s="3">
        <f t="shared" si="4"/>
        <v>21.523259243330266</v>
      </c>
    </row>
    <row r="20" spans="1:11" ht="15.75">
      <c r="A20" s="15">
        <v>412</v>
      </c>
      <c r="B20" s="1" t="s">
        <v>15</v>
      </c>
      <c r="C20" s="16">
        <v>34.993</v>
      </c>
      <c r="D20" s="3">
        <v>8276.179</v>
      </c>
      <c r="E20" s="3">
        <v>502</v>
      </c>
      <c r="F20" s="3">
        <v>502</v>
      </c>
      <c r="G20" s="3">
        <v>502</v>
      </c>
      <c r="H20" s="7">
        <f t="shared" si="1"/>
        <v>467.007</v>
      </c>
      <c r="I20" s="7">
        <f t="shared" si="2"/>
        <v>1434.5726288114765</v>
      </c>
      <c r="J20" s="7">
        <f t="shared" si="3"/>
        <v>-7774.179</v>
      </c>
      <c r="K20" s="3">
        <f t="shared" si="4"/>
        <v>6.065601046086606</v>
      </c>
    </row>
    <row r="21" spans="1:11" ht="15.75">
      <c r="A21" s="23">
        <v>500</v>
      </c>
      <c r="B21" s="24" t="s">
        <v>16</v>
      </c>
      <c r="C21" s="25">
        <f aca="true" t="shared" si="7" ref="C21:H21">SUM(C22:C23)</f>
        <v>25059.264000000003</v>
      </c>
      <c r="D21" s="25">
        <f t="shared" si="7"/>
        <v>79278.567</v>
      </c>
      <c r="E21" s="25">
        <f t="shared" si="7"/>
        <v>57298.676</v>
      </c>
      <c r="F21" s="25">
        <f t="shared" si="7"/>
        <v>25081.989</v>
      </c>
      <c r="G21" s="25">
        <f t="shared" si="7"/>
        <v>25164.451</v>
      </c>
      <c r="H21" s="29">
        <f t="shared" si="7"/>
        <v>32239.412</v>
      </c>
      <c r="I21" s="27">
        <f t="shared" si="2"/>
        <v>228.65266912867034</v>
      </c>
      <c r="J21" s="27">
        <f t="shared" si="3"/>
        <v>-21979.890999999996</v>
      </c>
      <c r="K21" s="28">
        <f t="shared" si="4"/>
        <v>72.2751156690307</v>
      </c>
    </row>
    <row r="22" spans="1:11" ht="15.75">
      <c r="A22" s="15">
        <v>501</v>
      </c>
      <c r="B22" s="1" t="s">
        <v>17</v>
      </c>
      <c r="C22" s="16">
        <v>599.99</v>
      </c>
      <c r="D22" s="3">
        <v>0</v>
      </c>
      <c r="E22" s="3">
        <v>0</v>
      </c>
      <c r="F22" s="3">
        <v>0</v>
      </c>
      <c r="G22" s="3">
        <v>0</v>
      </c>
      <c r="H22" s="7">
        <f t="shared" si="1"/>
        <v>-599.99</v>
      </c>
      <c r="I22" s="7">
        <f t="shared" si="2"/>
        <v>0</v>
      </c>
      <c r="J22" s="7">
        <f t="shared" si="3"/>
        <v>0</v>
      </c>
      <c r="K22" s="3">
        <v>0</v>
      </c>
    </row>
    <row r="23" spans="1:11" ht="15.75">
      <c r="A23" s="15">
        <v>503</v>
      </c>
      <c r="B23" s="2" t="s">
        <v>18</v>
      </c>
      <c r="C23" s="17">
        <v>24459.274</v>
      </c>
      <c r="D23" s="4">
        <v>79278.567</v>
      </c>
      <c r="E23" s="4">
        <v>57298.676</v>
      </c>
      <c r="F23" s="4">
        <v>25081.989</v>
      </c>
      <c r="G23" s="4">
        <v>25164.451</v>
      </c>
      <c r="H23" s="7">
        <f t="shared" si="1"/>
        <v>32839.402</v>
      </c>
      <c r="I23" s="7">
        <f t="shared" si="2"/>
        <v>234.26155657768092</v>
      </c>
      <c r="J23" s="8">
        <f t="shared" si="3"/>
        <v>-21979.890999999996</v>
      </c>
      <c r="K23" s="4">
        <f t="shared" si="4"/>
        <v>72.2751156690307</v>
      </c>
    </row>
    <row r="24" spans="1:12" s="22" customFormat="1" ht="15.75">
      <c r="A24" s="23">
        <v>600</v>
      </c>
      <c r="B24" s="24" t="s">
        <v>44</v>
      </c>
      <c r="C24" s="25">
        <f>C25</f>
        <v>509.986</v>
      </c>
      <c r="D24" s="25">
        <f>D25</f>
        <v>0</v>
      </c>
      <c r="E24" s="25">
        <f>E25</f>
        <v>0</v>
      </c>
      <c r="F24" s="25">
        <f>F25</f>
        <v>0</v>
      </c>
      <c r="G24" s="25">
        <f>G25</f>
        <v>0</v>
      </c>
      <c r="H24" s="27">
        <f>E24-C24</f>
        <v>-509.986</v>
      </c>
      <c r="I24" s="27">
        <f>E24/C24*100</f>
        <v>0</v>
      </c>
      <c r="J24" s="27">
        <f>E24-D24</f>
        <v>0</v>
      </c>
      <c r="K24" s="28">
        <v>0</v>
      </c>
      <c r="L24" s="20"/>
    </row>
    <row r="25" spans="1:12" s="22" customFormat="1" ht="15.75">
      <c r="A25" s="30">
        <v>605</v>
      </c>
      <c r="B25" s="1" t="s">
        <v>45</v>
      </c>
      <c r="C25" s="31">
        <v>509.986</v>
      </c>
      <c r="D25" s="3">
        <v>0</v>
      </c>
      <c r="E25" s="3">
        <v>0</v>
      </c>
      <c r="F25" s="3">
        <v>0</v>
      </c>
      <c r="G25" s="3">
        <v>0</v>
      </c>
      <c r="H25" s="7">
        <f>E25-C25</f>
        <v>-509.986</v>
      </c>
      <c r="I25" s="7">
        <f>E25/C25*100</f>
        <v>0</v>
      </c>
      <c r="J25" s="7">
        <f>E25-D25</f>
        <v>0</v>
      </c>
      <c r="K25" s="3">
        <v>0</v>
      </c>
      <c r="L25" s="20"/>
    </row>
    <row r="26" spans="1:11" ht="15.75">
      <c r="A26" s="23">
        <v>700</v>
      </c>
      <c r="B26" s="24" t="s">
        <v>19</v>
      </c>
      <c r="C26" s="25">
        <f aca="true" t="shared" si="8" ref="C26:H26">SUM(C27:C31)</f>
        <v>696990.6410000001</v>
      </c>
      <c r="D26" s="25">
        <f t="shared" si="8"/>
        <v>833051.169</v>
      </c>
      <c r="E26" s="25">
        <f t="shared" si="8"/>
        <v>773617.6039999999</v>
      </c>
      <c r="F26" s="25">
        <f t="shared" si="8"/>
        <v>790076.7189999999</v>
      </c>
      <c r="G26" s="25">
        <f t="shared" si="8"/>
        <v>594127.8629999999</v>
      </c>
      <c r="H26" s="26">
        <f t="shared" si="8"/>
        <v>76626.96299999995</v>
      </c>
      <c r="I26" s="27">
        <f t="shared" si="2"/>
        <v>110.99397301663336</v>
      </c>
      <c r="J26" s="27">
        <f t="shared" si="3"/>
        <v>-59433.56500000006</v>
      </c>
      <c r="K26" s="28">
        <f t="shared" si="4"/>
        <v>92.86555649740646</v>
      </c>
    </row>
    <row r="27" spans="1:11" ht="15.75">
      <c r="A27" s="15">
        <v>701</v>
      </c>
      <c r="B27" s="1" t="s">
        <v>20</v>
      </c>
      <c r="C27" s="16">
        <v>151586.9</v>
      </c>
      <c r="D27" s="3">
        <v>164434.852</v>
      </c>
      <c r="E27" s="3">
        <v>166290.442</v>
      </c>
      <c r="F27" s="3">
        <v>167961.335</v>
      </c>
      <c r="G27" s="3">
        <v>167951.345</v>
      </c>
      <c r="H27" s="7">
        <f t="shared" si="1"/>
        <v>14703.542000000016</v>
      </c>
      <c r="I27" s="7">
        <f t="shared" si="2"/>
        <v>109.69974450298807</v>
      </c>
      <c r="J27" s="7">
        <f t="shared" si="3"/>
        <v>1855.5899999999965</v>
      </c>
      <c r="K27" s="3">
        <f t="shared" si="4"/>
        <v>101.12846515044147</v>
      </c>
    </row>
    <row r="28" spans="1:11" ht="15.75">
      <c r="A28" s="15">
        <v>702</v>
      </c>
      <c r="B28" s="1" t="s">
        <v>21</v>
      </c>
      <c r="C28" s="16">
        <v>490384.716</v>
      </c>
      <c r="D28" s="3">
        <v>606181.232</v>
      </c>
      <c r="E28" s="3">
        <v>539598.043</v>
      </c>
      <c r="F28" s="3">
        <v>553784.444</v>
      </c>
      <c r="G28" s="3">
        <v>357845.578</v>
      </c>
      <c r="H28" s="7">
        <f t="shared" si="1"/>
        <v>49213.32699999993</v>
      </c>
      <c r="I28" s="7">
        <f t="shared" si="2"/>
        <v>110.03565678013503</v>
      </c>
      <c r="J28" s="7">
        <f t="shared" si="3"/>
        <v>-66583.18900000001</v>
      </c>
      <c r="K28" s="3">
        <f t="shared" si="4"/>
        <v>89.01595999923666</v>
      </c>
    </row>
    <row r="29" spans="1:11" ht="15.75">
      <c r="A29" s="15">
        <v>703</v>
      </c>
      <c r="B29" s="2" t="s">
        <v>22</v>
      </c>
      <c r="C29" s="17">
        <v>32032.817</v>
      </c>
      <c r="D29" s="4">
        <v>39015.225</v>
      </c>
      <c r="E29" s="4">
        <v>41999.965</v>
      </c>
      <c r="F29" s="4">
        <v>42578.92</v>
      </c>
      <c r="G29" s="4">
        <v>42578.92</v>
      </c>
      <c r="H29" s="7">
        <f t="shared" si="1"/>
        <v>9967.147999999997</v>
      </c>
      <c r="I29" s="7">
        <f t="shared" si="2"/>
        <v>131.11542765658106</v>
      </c>
      <c r="J29" s="8">
        <f t="shared" si="3"/>
        <v>2984.739999999998</v>
      </c>
      <c r="K29" s="4">
        <f t="shared" si="4"/>
        <v>107.65019296953946</v>
      </c>
    </row>
    <row r="30" spans="1:11" ht="15.75">
      <c r="A30" s="15">
        <v>707</v>
      </c>
      <c r="B30" s="1" t="s">
        <v>23</v>
      </c>
      <c r="C30" s="16">
        <v>5110.716</v>
      </c>
      <c r="D30" s="3">
        <v>2196.46</v>
      </c>
      <c r="E30" s="3">
        <v>2119.374</v>
      </c>
      <c r="F30" s="3">
        <v>2119.374</v>
      </c>
      <c r="G30" s="3">
        <v>2119.374</v>
      </c>
      <c r="H30" s="7">
        <f t="shared" si="1"/>
        <v>-2991.3420000000006</v>
      </c>
      <c r="I30" s="7">
        <f t="shared" si="2"/>
        <v>41.46921879439201</v>
      </c>
      <c r="J30" s="7">
        <f t="shared" si="3"/>
        <v>-77.08600000000024</v>
      </c>
      <c r="K30" s="3">
        <f t="shared" si="4"/>
        <v>96.49044371397612</v>
      </c>
    </row>
    <row r="31" spans="1:11" ht="15.75">
      <c r="A31" s="15">
        <v>709</v>
      </c>
      <c r="B31" s="1" t="s">
        <v>24</v>
      </c>
      <c r="C31" s="16">
        <v>17875.492</v>
      </c>
      <c r="D31" s="3">
        <v>21223.4</v>
      </c>
      <c r="E31" s="3">
        <v>23609.78</v>
      </c>
      <c r="F31" s="3">
        <v>23632.646</v>
      </c>
      <c r="G31" s="3">
        <v>23632.646</v>
      </c>
      <c r="H31" s="7">
        <f t="shared" si="1"/>
        <v>5734.2880000000005</v>
      </c>
      <c r="I31" s="7">
        <f t="shared" si="2"/>
        <v>132.07904990810883</v>
      </c>
      <c r="J31" s="7">
        <f t="shared" si="3"/>
        <v>2386.3799999999974</v>
      </c>
      <c r="K31" s="3">
        <f t="shared" si="4"/>
        <v>111.24409849505732</v>
      </c>
    </row>
    <row r="32" spans="1:11" ht="15.75">
      <c r="A32" s="23">
        <v>800</v>
      </c>
      <c r="B32" s="24" t="s">
        <v>25</v>
      </c>
      <c r="C32" s="25">
        <f aca="true" t="shared" si="9" ref="C32:H32">SUM(C33:C34)</f>
        <v>153073.61500000002</v>
      </c>
      <c r="D32" s="25">
        <f t="shared" si="9"/>
        <v>97958.47499999999</v>
      </c>
      <c r="E32" s="25">
        <f t="shared" si="9"/>
        <v>81416.26</v>
      </c>
      <c r="F32" s="25">
        <f t="shared" si="9"/>
        <v>82109.776</v>
      </c>
      <c r="G32" s="25">
        <f t="shared" si="9"/>
        <v>82250.005</v>
      </c>
      <c r="H32" s="26">
        <f t="shared" si="9"/>
        <v>-71657.35500000001</v>
      </c>
      <c r="I32" s="27">
        <f t="shared" si="2"/>
        <v>53.18765092207431</v>
      </c>
      <c r="J32" s="27">
        <f t="shared" si="3"/>
        <v>-16542.214999999997</v>
      </c>
      <c r="K32" s="28">
        <f t="shared" si="4"/>
        <v>83.11303335418401</v>
      </c>
    </row>
    <row r="33" spans="1:11" ht="15.75">
      <c r="A33" s="15">
        <v>801</v>
      </c>
      <c r="B33" s="1" t="s">
        <v>26</v>
      </c>
      <c r="C33" s="16">
        <v>148882.744</v>
      </c>
      <c r="D33" s="3">
        <v>93990.863</v>
      </c>
      <c r="E33" s="3">
        <v>77167.946</v>
      </c>
      <c r="F33" s="3">
        <v>77848.594</v>
      </c>
      <c r="G33" s="3">
        <v>77988.823</v>
      </c>
      <c r="H33" s="7">
        <f t="shared" si="1"/>
        <v>-71714.79800000001</v>
      </c>
      <c r="I33" s="7">
        <f t="shared" si="2"/>
        <v>51.83135662787085</v>
      </c>
      <c r="J33" s="7">
        <f t="shared" si="3"/>
        <v>-16822.917</v>
      </c>
      <c r="K33" s="3">
        <f t="shared" si="4"/>
        <v>82.10154001884204</v>
      </c>
    </row>
    <row r="34" spans="1:11" ht="15.75">
      <c r="A34" s="15">
        <v>804</v>
      </c>
      <c r="B34" s="1" t="s">
        <v>27</v>
      </c>
      <c r="C34" s="16">
        <v>4190.871</v>
      </c>
      <c r="D34" s="3">
        <v>3967.612</v>
      </c>
      <c r="E34" s="3">
        <v>4248.314</v>
      </c>
      <c r="F34" s="3">
        <v>4261.182</v>
      </c>
      <c r="G34" s="3">
        <v>4261.182</v>
      </c>
      <c r="H34" s="7">
        <f t="shared" si="1"/>
        <v>57.44300000000021</v>
      </c>
      <c r="I34" s="7">
        <f t="shared" si="2"/>
        <v>101.37066972474219</v>
      </c>
      <c r="J34" s="7">
        <f t="shared" si="3"/>
        <v>280.7020000000002</v>
      </c>
      <c r="K34" s="3">
        <f t="shared" si="4"/>
        <v>107.074834938497</v>
      </c>
    </row>
    <row r="35" spans="1:11" ht="15.75">
      <c r="A35" s="23">
        <v>1000</v>
      </c>
      <c r="B35" s="24" t="s">
        <v>28</v>
      </c>
      <c r="C35" s="25">
        <f aca="true" t="shared" si="10" ref="C35:H35">SUM(C36:C38)</f>
        <v>432603.48600000003</v>
      </c>
      <c r="D35" s="25">
        <f t="shared" si="10"/>
        <v>307329.025</v>
      </c>
      <c r="E35" s="25">
        <f t="shared" si="10"/>
        <v>186204.928</v>
      </c>
      <c r="F35" s="25">
        <f t="shared" si="10"/>
        <v>170940.325</v>
      </c>
      <c r="G35" s="25">
        <f t="shared" si="10"/>
        <v>164605.815</v>
      </c>
      <c r="H35" s="26">
        <f t="shared" si="10"/>
        <v>-246398.558</v>
      </c>
      <c r="I35" s="27">
        <f t="shared" si="2"/>
        <v>43.04286350572774</v>
      </c>
      <c r="J35" s="27">
        <f t="shared" si="3"/>
        <v>-121124.09700000001</v>
      </c>
      <c r="K35" s="28">
        <f t="shared" si="4"/>
        <v>60.588136118936376</v>
      </c>
    </row>
    <row r="36" spans="1:11" ht="15.75">
      <c r="A36" s="15">
        <v>1003</v>
      </c>
      <c r="B36" s="1" t="s">
        <v>29</v>
      </c>
      <c r="C36" s="16">
        <v>110077.274</v>
      </c>
      <c r="D36" s="3">
        <v>121088.738</v>
      </c>
      <c r="E36" s="3">
        <v>108146.68</v>
      </c>
      <c r="F36" s="3">
        <v>100989.24</v>
      </c>
      <c r="G36" s="3">
        <v>99476.91</v>
      </c>
      <c r="H36" s="7">
        <f t="shared" si="1"/>
        <v>-1930.5940000000119</v>
      </c>
      <c r="I36" s="7">
        <f t="shared" si="2"/>
        <v>98.24614661151583</v>
      </c>
      <c r="J36" s="7">
        <f t="shared" si="3"/>
        <v>-12942.058000000005</v>
      </c>
      <c r="K36" s="3">
        <f t="shared" si="4"/>
        <v>89.31192263313538</v>
      </c>
    </row>
    <row r="37" spans="1:11" ht="15.75">
      <c r="A37" s="15">
        <v>1004</v>
      </c>
      <c r="B37" s="1" t="s">
        <v>30</v>
      </c>
      <c r="C37" s="16">
        <v>305185.888</v>
      </c>
      <c r="D37" s="3">
        <v>169325.158</v>
      </c>
      <c r="E37" s="3">
        <v>60746.608</v>
      </c>
      <c r="F37" s="3">
        <v>52639.485</v>
      </c>
      <c r="G37" s="3">
        <v>47817.365</v>
      </c>
      <c r="H37" s="7">
        <f t="shared" si="1"/>
        <v>-244439.27999999997</v>
      </c>
      <c r="I37" s="7">
        <f t="shared" si="2"/>
        <v>19.90478930664055</v>
      </c>
      <c r="J37" s="7">
        <f t="shared" si="3"/>
        <v>-108578.54999999999</v>
      </c>
      <c r="K37" s="3">
        <f t="shared" si="4"/>
        <v>35.87571316484465</v>
      </c>
    </row>
    <row r="38" spans="1:11" ht="15.75">
      <c r="A38" s="15">
        <v>1006</v>
      </c>
      <c r="B38" s="1" t="s">
        <v>31</v>
      </c>
      <c r="C38" s="16">
        <v>17340.324</v>
      </c>
      <c r="D38" s="3">
        <v>16915.129</v>
      </c>
      <c r="E38" s="3">
        <v>17311.64</v>
      </c>
      <c r="F38" s="3">
        <v>17311.6</v>
      </c>
      <c r="G38" s="3">
        <v>17311.54</v>
      </c>
      <c r="H38" s="7">
        <f t="shared" si="1"/>
        <v>-28.684000000001106</v>
      </c>
      <c r="I38" s="7">
        <f t="shared" si="2"/>
        <v>99.83458209892733</v>
      </c>
      <c r="J38" s="7">
        <f t="shared" si="3"/>
        <v>396.5109999999986</v>
      </c>
      <c r="K38" s="3">
        <f t="shared" si="4"/>
        <v>102.34412046162934</v>
      </c>
    </row>
    <row r="39" spans="1:11" ht="15.75">
      <c r="A39" s="23">
        <v>1100</v>
      </c>
      <c r="B39" s="24" t="s">
        <v>32</v>
      </c>
      <c r="C39" s="25">
        <f aca="true" t="shared" si="11" ref="C39:H39">SUM(C40:C40)</f>
        <v>9879.408</v>
      </c>
      <c r="D39" s="25">
        <f t="shared" si="11"/>
        <v>11415.073</v>
      </c>
      <c r="E39" s="25">
        <f t="shared" si="11"/>
        <v>11709.443</v>
      </c>
      <c r="F39" s="25">
        <f t="shared" si="11"/>
        <v>11779.077</v>
      </c>
      <c r="G39" s="25">
        <f t="shared" si="11"/>
        <v>17842.619</v>
      </c>
      <c r="H39" s="26">
        <f t="shared" si="11"/>
        <v>1830.0349999999999</v>
      </c>
      <c r="I39" s="27">
        <f t="shared" si="2"/>
        <v>118.5237313814755</v>
      </c>
      <c r="J39" s="27">
        <f t="shared" si="3"/>
        <v>294.369999999999</v>
      </c>
      <c r="K39" s="28">
        <f t="shared" si="4"/>
        <v>102.57878333322965</v>
      </c>
    </row>
    <row r="40" spans="1:11" ht="15.75">
      <c r="A40" s="15">
        <v>1101</v>
      </c>
      <c r="B40" s="1" t="s">
        <v>33</v>
      </c>
      <c r="C40" s="16">
        <v>9879.408</v>
      </c>
      <c r="D40" s="3">
        <v>11415.073</v>
      </c>
      <c r="E40" s="3">
        <v>11709.443</v>
      </c>
      <c r="F40" s="3">
        <v>11779.077</v>
      </c>
      <c r="G40" s="3">
        <v>17842.619</v>
      </c>
      <c r="H40" s="7">
        <f t="shared" si="1"/>
        <v>1830.0349999999999</v>
      </c>
      <c r="I40" s="7">
        <f t="shared" si="2"/>
        <v>118.5237313814755</v>
      </c>
      <c r="J40" s="7">
        <f t="shared" si="3"/>
        <v>294.369999999999</v>
      </c>
      <c r="K40" s="3">
        <f t="shared" si="4"/>
        <v>102.57878333322965</v>
      </c>
    </row>
    <row r="41" spans="1:11" ht="15.75">
      <c r="A41" s="32"/>
      <c r="B41" s="33" t="s">
        <v>34</v>
      </c>
      <c r="C41" s="34">
        <f>C5+C15+C17+C21+C26+C32+C35+C39+C24+C13</f>
        <v>1669254.901</v>
      </c>
      <c r="D41" s="34">
        <f aca="true" t="shared" si="12" ref="D41:K41">D5+D15+D17+D21+D26+D32+D35+D39+D24+D13</f>
        <v>1775113.8570000003</v>
      </c>
      <c r="E41" s="34">
        <f t="shared" si="12"/>
        <v>1346034.517</v>
      </c>
      <c r="F41" s="34">
        <f t="shared" si="12"/>
        <v>1309439.5860000001</v>
      </c>
      <c r="G41" s="34">
        <f t="shared" si="12"/>
        <v>1097844.105</v>
      </c>
      <c r="H41" s="34">
        <f t="shared" si="12"/>
        <v>-323220.384</v>
      </c>
      <c r="I41" s="34">
        <f t="shared" si="12"/>
        <v>849.6002877734758</v>
      </c>
      <c r="J41" s="34">
        <f t="shared" si="12"/>
        <v>-429079.34</v>
      </c>
      <c r="K41" s="34">
        <f t="shared" si="12"/>
        <v>704.4638999653708</v>
      </c>
    </row>
    <row r="42" spans="1:11" ht="15.75">
      <c r="A42" s="18"/>
      <c r="B42" s="1" t="s">
        <v>36</v>
      </c>
      <c r="C42" s="5"/>
      <c r="D42" s="6"/>
      <c r="E42" s="5"/>
      <c r="F42" s="3">
        <v>17000</v>
      </c>
      <c r="G42" s="3">
        <v>32000</v>
      </c>
      <c r="H42" s="7"/>
      <c r="I42" s="7"/>
      <c r="J42" s="8"/>
      <c r="K42" s="4"/>
    </row>
    <row r="43" spans="1:11" ht="15.75">
      <c r="A43" s="32"/>
      <c r="B43" s="33" t="s">
        <v>37</v>
      </c>
      <c r="C43" s="35">
        <f>C41+C42</f>
        <v>1669254.901</v>
      </c>
      <c r="D43" s="34">
        <f aca="true" t="shared" si="13" ref="D43:J43">D41+D42</f>
        <v>1775113.8570000003</v>
      </c>
      <c r="E43" s="35">
        <f t="shared" si="13"/>
        <v>1346034.517</v>
      </c>
      <c r="F43" s="35">
        <f t="shared" si="13"/>
        <v>1326439.5860000001</v>
      </c>
      <c r="G43" s="35">
        <f t="shared" si="13"/>
        <v>1129844.105</v>
      </c>
      <c r="H43" s="36">
        <f t="shared" si="13"/>
        <v>-323220.384</v>
      </c>
      <c r="I43" s="36">
        <f>E43/C43*100</f>
        <v>80.63684678676884</v>
      </c>
      <c r="J43" s="36">
        <f t="shared" si="13"/>
        <v>-429079.34</v>
      </c>
      <c r="K43" s="35">
        <f>E43/D43*100</f>
        <v>75.82806655990179</v>
      </c>
    </row>
    <row r="45" spans="1:11" ht="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</row>
  </sheetData>
  <sheetProtection/>
  <mergeCells count="11">
    <mergeCell ref="A45:K45"/>
    <mergeCell ref="A3:A4"/>
    <mergeCell ref="H3:I3"/>
    <mergeCell ref="J3:K3"/>
    <mergeCell ref="B3:B4"/>
    <mergeCell ref="C3:C4"/>
    <mergeCell ref="A1:K1"/>
    <mergeCell ref="D3:D4"/>
    <mergeCell ref="E3:E4"/>
    <mergeCell ref="F3:F4"/>
    <mergeCell ref="G3:G4"/>
  </mergeCells>
  <printOptions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Рудакова</dc:creator>
  <cp:keywords/>
  <dc:description/>
  <cp:lastModifiedBy>PC</cp:lastModifiedBy>
  <cp:lastPrinted>2022-03-18T06:50:25Z</cp:lastPrinted>
  <dcterms:created xsi:type="dcterms:W3CDTF">2017-10-26T07:18:39Z</dcterms:created>
  <dcterms:modified xsi:type="dcterms:W3CDTF">2023-11-15T12:57:07Z</dcterms:modified>
  <cp:category/>
  <cp:version/>
  <cp:contentType/>
  <cp:contentStatus/>
</cp:coreProperties>
</file>